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5"/>
  </bookViews>
  <sheets>
    <sheet name="Доходы.№1 " sheetId="1" r:id="rId1"/>
    <sheet name="Источ.деф.бюджета.№7" sheetId="2" r:id="rId2"/>
    <sheet name="Бюдже.ассигнов.№9" sheetId="3" r:id="rId3"/>
    <sheet name="Бюджет.ассигнов.№11 " sheetId="4" r:id="rId4"/>
    <sheet name="Ведомствен.структура.№13 " sheetId="5" r:id="rId5"/>
    <sheet name="измен.в бюджет.смету №3" sheetId="6" r:id="rId6"/>
  </sheets>
  <definedNames/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C3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<sst xmlns="http://schemas.openxmlformats.org/spreadsheetml/2006/main" count="2131" uniqueCount="474">
  <si>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</si>
  <si>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</si>
  <si>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</si>
  <si>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</si>
  <si>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</si>
  <si>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</si>
  <si>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</si>
  <si>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</si>
  <si>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</si>
  <si>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</si>
  <si>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</si>
  <si>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</si>
  <si>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</si>
  <si>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</si>
  <si>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</si>
  <si>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</si>
  <si>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</si>
  <si>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</si>
  <si>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</si>
  <si>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</si>
  <si>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</si>
  <si>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245</t>
  </si>
  <si>
    <t>6220090030</t>
  </si>
  <si>
    <t>6830010010</t>
  </si>
  <si>
    <t>Дорожное хозяйство (дорожные фонды)</t>
  </si>
  <si>
    <t>6830010020</t>
  </si>
  <si>
    <t>6310090040</t>
  </si>
  <si>
    <t>6310090050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</si>
  <si>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</si>
  <si>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</si>
  <si>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</si>
  <si>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</si>
  <si>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</si>
  <si>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</si>
  <si>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</si>
  <si>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</si>
  <si>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</si>
  <si>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Обслуживание государственного внутреннего и муниципального долга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</si>
  <si>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</si>
  <si>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</si>
  <si>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</si>
  <si>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</si>
  <si>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</si>
  <si>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</si>
  <si>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</si>
  <si>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</si>
  <si>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</si>
  <si>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</si>
  <si>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</si>
  <si>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</si>
  <si>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312</t>
  </si>
  <si>
    <t>ВСЕГО РАСХОДОВ</t>
  </si>
  <si>
    <t>Сумма</t>
  </si>
  <si>
    <t>00</t>
  </si>
  <si>
    <t>700</t>
  </si>
  <si>
    <t>800</t>
  </si>
  <si>
    <t>500</t>
  </si>
  <si>
    <t>Ведом-ство</t>
  </si>
  <si>
    <t>Разд.</t>
  </si>
  <si>
    <t>Подраз-дел</t>
  </si>
  <si>
    <t>ОБЩЕГОСУДАРСТВЕННЫЕ ВОПРОСЫ</t>
  </si>
  <si>
    <t>Уплата налога на имущество организаций и земельного налога</t>
  </si>
  <si>
    <t>850</t>
  </si>
  <si>
    <t>Специальные расходы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</si>
  <si>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</si>
  <si>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</si>
  <si>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</si>
  <si>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</si>
  <si>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</si>
  <si>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</si>
  <si>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</si>
  <si>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</si>
  <si>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</si>
  <si>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</si>
  <si>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</si>
  <si>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</si>
  <si>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</si>
  <si>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</si>
  <si>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</si>
  <si>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</si>
  <si>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</si>
  <si>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</si>
  <si>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</si>
  <si>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</si>
  <si>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</si>
  <si>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</si>
  <si>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</si>
  <si>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</si>
  <si>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</si>
  <si>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</si>
  <si>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</si>
  <si>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</si>
  <si>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</si>
  <si>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</si>
  <si>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</si>
  <si>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</si>
  <si>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</si>
  <si>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</si>
  <si>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</si>
  <si>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</si>
  <si>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</si>
  <si>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</si>
  <si>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</si>
  <si>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</si>
  <si>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</si>
  <si>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</si>
  <si>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</si>
  <si>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</si>
  <si>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</si>
  <si>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</si>
  <si>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</si>
  <si>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</si>
  <si>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</si>
  <si>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</si>
  <si>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</si>
  <si>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</si>
  <si>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</si>
  <si>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</si>
  <si>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</si>
  <si>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Главный  специалист финансист         ________________________ Аванесова К.В.</t>
  </si>
  <si>
    <t>6810010050</t>
  </si>
  <si>
    <t xml:space="preserve">МП "Военно-патриотическое воспитание несовершеннолетних и молодежи на территории  муниципального образования "Большесидоровское сельское поселение" на 2020 - 2022 годы." 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</si>
  <si>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</si>
  <si>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</si>
  <si>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</si>
  <si>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МП "Формирование комфорной городской среды на территории МО "Большесидоровское сельское поселение" на период 2020-2024 годов"</t>
  </si>
  <si>
    <t>МП "Муниципальная программа  мероприятий по профилактике незаконного потребления наркотических средств на территории МО "Большесидоровское сельское поселение" на 2020-2022 годы"</t>
  </si>
  <si>
    <t>6810010060</t>
  </si>
  <si>
    <t>6440090090</t>
  </si>
  <si>
    <t>Приложение №13</t>
  </si>
  <si>
    <t>Приложение №11</t>
  </si>
  <si>
    <t xml:space="preserve"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 </t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</si>
  <si>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                              РОССИЙСКОЙ ФЕДЕРАЦИИ НА </t>
    </r>
    <r>
      <rPr>
        <sz val="14"/>
        <rFont val="Times New Roman"/>
        <family val="1"/>
      </rPr>
      <t>2021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</si>
  <si>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2021 г.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</si>
  <si>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</si>
  <si>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</si>
  <si>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</si>
  <si>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</si>
  <si>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</si>
  <si>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</si>
  <si>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</si>
  <si>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</si>
  <si>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</si>
  <si>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</si>
  <si>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</si>
  <si>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</si>
  <si>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</si>
  <si>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</si>
  <si>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Гражданская оборона</t>
  </si>
  <si>
    <t>Обеспечение населения и территории сельского поселения от чрезвычайных ситуаций</t>
  </si>
  <si>
    <t>Защита населения и территориисельского поселения от чрезвычайных ситуаций природного и техногенного характера, гражданская оборона</t>
  </si>
  <si>
    <t>Защита населения и территориисельского поселения от чрезвычайных ситуаций природного и техногенного характера,пожарная безопасность</t>
  </si>
  <si>
    <t xml:space="preserve">Обеспечение пожарной безопасности </t>
  </si>
  <si>
    <t>Защита населения и территории сельского поселения от чрезвычайных ситуаций природного и техногенного характера,пожарная безопасность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</si>
  <si>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</si>
  <si>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</si>
  <si>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</si>
  <si>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 xml:space="preserve">МП "Развитие малого и среднего предпринимательства в муниципальном образовании "Большесидоровское сельское поселение" на 2020 - 2022 годы." 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</si>
  <si>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</si>
  <si>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</si>
  <si>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Обеспечение деятельности по благоустройству МО "Большесидоровское сельское поселение"</t>
  </si>
  <si>
    <t>6440000000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</si>
  <si>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</si>
  <si>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</si>
  <si>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</si>
  <si>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</si>
  <si>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</si>
  <si>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</si>
  <si>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</si>
  <si>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</si>
  <si>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</si>
  <si>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Ведомственная структура расходов  бюджета муниципального образования  "Большесидоровское сельское поселение" на 2021 год.</t>
  </si>
  <si>
    <t>247</t>
  </si>
  <si>
    <t>Закупка энергетических ресурсов</t>
  </si>
  <si>
    <t>Приложение №1</t>
  </si>
  <si>
    <t>Поступление доходов по основным источникам в бюджет муниципального образования «Большесидоровское сельское  поселение» на 2021 год.</t>
  </si>
  <si>
    <t>тыс. руб.</t>
  </si>
  <si>
    <t>Коды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</si>
  <si>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</si>
  <si>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2021г.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</si>
  <si>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</si>
  <si>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</si>
  <si>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</si>
  <si>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</si>
  <si>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</si>
  <si>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</si>
  <si>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</si>
  <si>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</si>
  <si>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</si>
  <si>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</si>
  <si>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</si>
  <si>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</si>
  <si>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</si>
  <si>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</si>
  <si>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</si>
  <si>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</si>
  <si>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</si>
  <si>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</si>
  <si>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</si>
  <si>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</si>
  <si>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</si>
  <si>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</si>
  <si>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</si>
  <si>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</si>
  <si>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</si>
  <si>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</si>
  <si>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</si>
  <si>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</si>
  <si>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</si>
  <si>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</si>
  <si>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</si>
  <si>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</si>
  <si>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</si>
  <si>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</si>
  <si>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</si>
  <si>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</si>
  <si>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</si>
  <si>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</si>
  <si>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</si>
  <si>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</si>
  <si>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</si>
  <si>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</si>
  <si>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</si>
  <si>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</si>
  <si>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</si>
  <si>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</si>
  <si>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</si>
  <si>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</si>
  <si>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</si>
  <si>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</si>
  <si>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</si>
  <si>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000 1 13 000000 00 0000 130</t>
  </si>
  <si>
    <t>Доходы от оказания платных услуг (работ)</t>
  </si>
  <si>
    <t>000 1 13 02995 10 0000 130</t>
  </si>
  <si>
    <t>Прочие доходы от компенсации затрат бюджетов сельских поселений</t>
  </si>
  <si>
    <t>000 1 16 000000 00 0000 140</t>
  </si>
  <si>
    <t>Штрафы, санкции, возмещение ущерба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</si>
  <si>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</si>
  <si>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</si>
  <si>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</si>
  <si>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</si>
  <si>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</si>
  <si>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</si>
  <si>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</si>
  <si>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</si>
  <si>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</si>
  <si>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</si>
  <si>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</si>
  <si>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</si>
  <si>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</si>
  <si>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</si>
  <si>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</si>
  <si>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</si>
  <si>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</si>
  <si>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</si>
  <si>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</si>
  <si>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№185 от  «09»  марта 2021 г.</t>
  </si>
  <si>
    <t>000 2 02 29999 10 0000 150</t>
  </si>
  <si>
    <t>000 2 02 20000 00 0000 150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</si>
  <si>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</si>
  <si>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</si>
  <si>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Приложение №7</t>
  </si>
  <si>
    <t>Источники финансирования дефицита бюджета  МО "Большесидоровское  сельское поселение" на 2021 год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</si>
  <si>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</si>
  <si>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</si>
  <si>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</si>
  <si>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</si>
  <si>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</si>
  <si>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</si>
  <si>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</si>
  <si>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</si>
  <si>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</si>
  <si>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</si>
  <si>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</si>
  <si>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Код КИВнФ</t>
  </si>
  <si>
    <t>КИВнФ
Описание</t>
  </si>
  <si>
    <t>Подгруппа</t>
  </si>
  <si>
    <t>Статья</t>
  </si>
  <si>
    <t>Вид</t>
  </si>
  <si>
    <t>Классификация операций сектора государственного управления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</si>
  <si>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</si>
  <si>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</si>
  <si>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</si>
  <si>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</si>
  <si>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</si>
  <si>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</si>
  <si>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</si>
  <si>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</si>
  <si>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</si>
  <si>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</si>
  <si>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</si>
  <si>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</si>
  <si>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</si>
  <si>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</si>
  <si>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</si>
  <si>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</si>
  <si>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</si>
  <si>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</si>
  <si>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</si>
  <si>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2.2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</si>
  <si>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</si>
  <si>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</si>
  <si>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</si>
  <si>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</si>
  <si>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</si>
  <si>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</si>
  <si>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</si>
  <si>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</si>
  <si>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</si>
  <si>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</si>
  <si>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</si>
  <si>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</si>
  <si>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</si>
  <si>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</si>
  <si>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</si>
  <si>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</si>
  <si>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</si>
  <si>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</si>
  <si>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</si>
  <si>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</si>
  <si>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</si>
  <si>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</si>
  <si>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</si>
  <si>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</si>
  <si>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</si>
  <si>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</si>
  <si>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</si>
  <si>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</si>
  <si>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4.</t>
  </si>
  <si>
    <t>Иные источники внутреннего финансирования дефицитов бюджетов</t>
  </si>
  <si>
    <t>06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</si>
  <si>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</si>
  <si>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</si>
  <si>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4.1</t>
  </si>
  <si>
    <t>Бюджетные кредиты, предоставленные внутри страны в валюте Российской Федерации</t>
  </si>
  <si>
    <t>4.2</t>
  </si>
  <si>
    <t>Возврат бюджетных кредитов, предоставленных внутри страныв в валюте Российской Федерации</t>
  </si>
  <si>
    <t>640</t>
  </si>
  <si>
    <t>4.3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</si>
  <si>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</si>
  <si>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00000000000000000</t>
  </si>
  <si>
    <t>ИСТОЧНИКИ ВНУТРЕННЕГО ФИНАНСИРОВАНИЯ ДЕФИЦИТОВ БЮДЖЕТОВ</t>
  </si>
  <si>
    <t>Приложение №9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</si>
  <si>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2021 год </t>
  </si>
  <si>
    <t>№</t>
  </si>
  <si>
    <t>НАИМЕНОВАНИЕ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</si>
  <si>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</si>
  <si>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</si>
  <si>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Резервные фонды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</si>
  <si>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</si>
  <si>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</si>
  <si>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 ЭКОНОМИКА</t>
  </si>
  <si>
    <t>Дорожное хозяйство ( Дорожные фонды)</t>
  </si>
  <si>
    <t>КУЛЬТУРА, КИНЕМАТОГРАФИЯ</t>
  </si>
  <si>
    <t xml:space="preserve">Культура 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</si>
  <si>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</si>
  <si>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</si>
  <si>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№185 от  «09» марта  2021 г.</t>
  </si>
  <si>
    <t>№185 от  «09» марта 2021 г.</t>
  </si>
  <si>
    <t xml:space="preserve">№185 от  «09» марта 2021 г. </t>
  </si>
  <si>
    <t>Приложение № 1
  к Порядку составления, утверждения и ведения бюджетных смет МО 
«Большесидоровское сельское поселение», утвержденным постановлением МО 
«Большесидоровское сельское поселение»  
от  29.12.2020 г. № 63</t>
  </si>
  <si>
    <t>УТВЕРЖДАЮ</t>
  </si>
  <si>
    <t>Глава МО "Большесидоровское сельское поселение"</t>
  </si>
  <si>
    <t>наименование должности лица, утверждающего смету</t>
  </si>
  <si>
    <t>Р.А.Цеев</t>
  </si>
  <si>
    <t>(подпись)</t>
  </si>
  <si>
    <t>(расшифровка подписи)</t>
  </si>
  <si>
    <r>
      <t xml:space="preserve"> "</t>
    </r>
    <r>
      <rPr>
        <u val="single"/>
        <sz val="11"/>
        <color indexed="8"/>
        <rFont val="Times New Roman"/>
        <family val="1"/>
      </rPr>
      <t xml:space="preserve"> 09 </t>
    </r>
    <r>
      <rPr>
        <sz val="11"/>
        <color indexed="8"/>
        <rFont val="Times New Roman"/>
        <family val="1"/>
      </rPr>
      <t xml:space="preserve">"  </t>
    </r>
    <r>
      <rPr>
        <u val="single"/>
        <sz val="11"/>
        <color indexed="8"/>
        <rFont val="Times New Roman"/>
        <family val="1"/>
      </rPr>
      <t xml:space="preserve"> марта   </t>
    </r>
    <r>
      <rPr>
        <sz val="11"/>
        <color indexed="8"/>
        <rFont val="Times New Roman"/>
        <family val="1"/>
      </rPr>
      <t>20</t>
    </r>
    <r>
      <rPr>
        <u val="single"/>
        <sz val="11"/>
        <color indexed="8"/>
        <rFont val="Times New Roman"/>
        <family val="1"/>
      </rPr>
      <t xml:space="preserve">21 </t>
    </r>
    <r>
      <rPr>
        <sz val="11"/>
        <color indexed="8"/>
        <rFont val="Times New Roman"/>
        <family val="1"/>
      </rPr>
      <t>г.</t>
    </r>
  </si>
  <si>
    <r>
      <t>ИЗМЕНЕНИЕ №3 ПОКАЗАТЕЛЕЙ БЮДЖЕТНОЙ СМЕТЫ НА 2021 ФИНАНСОВЫЙ ГОД
(НА 2021 ФИНАНСОВЫЙ ГОД И ПЛАНОВЫЙ ПЕРИОД 2022 и 2023 ГОДОВ)
от "</t>
    </r>
    <r>
      <rPr>
        <u val="single"/>
        <sz val="11"/>
        <color indexed="8"/>
        <rFont val="Times New Roman"/>
        <family val="1"/>
      </rPr>
      <t xml:space="preserve"> 09 </t>
    </r>
    <r>
      <rPr>
        <sz val="11"/>
        <color indexed="8"/>
        <rFont val="Times New Roman"/>
        <family val="1"/>
      </rPr>
      <t xml:space="preserve">" </t>
    </r>
    <r>
      <rPr>
        <u val="single"/>
        <sz val="11"/>
        <color indexed="8"/>
        <rFont val="Times New Roman"/>
        <family val="1"/>
      </rPr>
      <t xml:space="preserve"> марта </t>
    </r>
    <r>
      <rPr>
        <sz val="11"/>
        <color indexed="8"/>
        <rFont val="Times New Roman"/>
        <family val="1"/>
      </rPr>
      <t xml:space="preserve"> </t>
    </r>
    <r>
      <rPr>
        <u val="single"/>
        <sz val="11"/>
        <color indexed="8"/>
        <rFont val="Times New Roman"/>
        <family val="1"/>
      </rPr>
      <t>2021</t>
    </r>
    <r>
      <rPr>
        <sz val="11"/>
        <color indexed="8"/>
        <rFont val="Times New Roman"/>
        <family val="1"/>
      </rPr>
      <t xml:space="preserve"> г. 
</t>
    </r>
  </si>
  <si>
    <t>КОДЫ</t>
  </si>
  <si>
    <t>Форма по ОКУД</t>
  </si>
  <si>
    <t>Получатель бюджетных средств</t>
  </si>
  <si>
    <t>Администрация муниципального образования "Большесидоровское сельское поселение"</t>
  </si>
  <si>
    <t>Дата</t>
  </si>
  <si>
    <t>09.03.2021г.</t>
  </si>
  <si>
    <t>по Сводному реестру</t>
  </si>
  <si>
    <t>Распорядитель бюджетных средств</t>
  </si>
  <si>
    <t>Главный распорядитель бюджетных средств</t>
  </si>
  <si>
    <t>Глава по БК</t>
  </si>
  <si>
    <t>Наименование бюджета</t>
  </si>
  <si>
    <t>Бюджет муниципального образования "Большесидоровское сельское поселение"</t>
  </si>
  <si>
    <t>по ОКТМО</t>
  </si>
  <si>
    <t>Единица измерения: руб.</t>
  </si>
  <si>
    <t>по ОКЕИ</t>
  </si>
  <si>
    <t>Наименование показателя</t>
  </si>
  <si>
    <t>Код по бюджетной классификации Российской Федерации</t>
  </si>
  <si>
    <t>Код аналитического показателя*</t>
  </si>
  <si>
    <t>на 2021 год
(на текущий финансовый год)</t>
  </si>
  <si>
    <t>на 2022 год
(на первый год планового периода)</t>
  </si>
  <si>
    <t>на 2023 год
(на второй год планового периода)</t>
  </si>
  <si>
    <t>раздел</t>
  </si>
  <si>
    <t>подраздел</t>
  </si>
  <si>
    <t>целевая статья</t>
  </si>
  <si>
    <t>вид расходов</t>
  </si>
  <si>
    <t>КОСГУ</t>
  </si>
  <si>
    <t>в рублях (рублевом эквиваленте)</t>
  </si>
  <si>
    <t>в валюте</t>
  </si>
  <si>
    <t xml:space="preserve">код валюты </t>
  </si>
  <si>
    <r>
      <t>Заработная плата.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(Содержание главы МО = 9 мес.* месяч.ден.содерж. =9 * 51045 руб. = 459405 руб.;(с 01.10.2021- увел.на 4%) 53087 руб.*3 мес.=159261 руб. Выплаты при предостав.ежегод.опл.отпуска  в размере 2 месяч.содердж.с учетом увел. =106174 руб.)</t>
    </r>
  </si>
  <si>
    <t>6110000100</t>
  </si>
  <si>
    <r>
      <t>Начисления на выплаты по оплате труда.</t>
    </r>
    <r>
      <rPr>
        <sz val="8"/>
        <color indexed="8"/>
        <rFont val="Times New Roman"/>
        <family val="1"/>
      </rPr>
      <t>(30,2% )</t>
    </r>
  </si>
  <si>
    <t>Итого по коду БК</t>
  </si>
  <si>
    <r>
      <t xml:space="preserve">Заработная плата. </t>
    </r>
    <r>
      <rPr>
        <sz val="7"/>
        <color indexed="8"/>
        <rFont val="Times New Roman"/>
        <family val="1"/>
      </rPr>
      <t>(Содержание администрации МО (муницип.служ.) = 8 мес.* месяч.ден.содерж. +ед.выплаты=8 * 143055 руб. +117936 = 1262376 руб.; немуницип.служ. =8 мес.* месяч.ден.содерж. +ед.выплаты=8 * 22177 руб. +21424 = 198840 руб.)</t>
    </r>
  </si>
  <si>
    <t>6160000400</t>
  </si>
  <si>
    <r>
      <t>Услуги связи.</t>
    </r>
    <r>
      <rPr>
        <sz val="7"/>
        <color indexed="8"/>
        <rFont val="Times New Roman"/>
        <family val="1"/>
      </rPr>
      <t>(опл.интернета 3200 руб./мес.на 10 мес.-32 000руб.;связь ЮТК - 17942 рубю на 12 мес.)</t>
    </r>
  </si>
  <si>
    <t>221</t>
  </si>
  <si>
    <t>Коммунальные услуги.</t>
  </si>
  <si>
    <r>
      <t>Коммунальные услуги.</t>
    </r>
    <r>
      <rPr>
        <sz val="7"/>
        <color indexed="8"/>
        <rFont val="Times New Roman"/>
        <family val="1"/>
      </rPr>
      <t>(электроэнергия 12 мес.-10 056 руб.)</t>
    </r>
  </si>
  <si>
    <r>
      <t>Работы, услуги по содержанию имущества.</t>
    </r>
    <r>
      <rPr>
        <sz val="7"/>
        <color indexed="8"/>
        <rFont val="Times New Roman"/>
        <family val="1"/>
      </rPr>
      <t>(Ремонт и заправка картриджей-10 200 руб.)</t>
    </r>
  </si>
  <si>
    <r>
      <t xml:space="preserve">Прочие работы, услуги. </t>
    </r>
    <r>
      <rPr>
        <sz val="7"/>
        <color indexed="8"/>
        <rFont val="Times New Roman"/>
        <family val="1"/>
      </rPr>
      <t>("БЭСТ-СОФТ"-16 800 руб., подписка газет -4 591 руб., мед.осмотр водителя (250 раб.дней*45 руб.)-11 250 руб.,вывоз ТБО-3281 руб., автострахование -9 000 руб.,расчеты по экологии- 2 000 руб.)</t>
    </r>
  </si>
  <si>
    <r>
      <t xml:space="preserve">Увеличение стоимости горюче-смазочных материалов. </t>
    </r>
    <r>
      <rPr>
        <sz val="7"/>
        <color indexed="8"/>
        <rFont val="Times New Roman"/>
        <family val="1"/>
      </rPr>
      <t>(бензин (270л/мес.*47 руб.)*12 мес.=152 280 руб.; диз.топливо (20л*50 руб.)*12 мес.=12 000 руб.)</t>
    </r>
  </si>
  <si>
    <t>343</t>
  </si>
  <si>
    <r>
      <t xml:space="preserve">Увеличение стоимости прочих материальных запасов. </t>
    </r>
    <r>
      <rPr>
        <sz val="8"/>
        <color indexed="8"/>
        <rFont val="Times New Roman"/>
        <family val="1"/>
      </rPr>
      <t>(Приобретение картриджа - 480 руб.)</t>
    </r>
  </si>
  <si>
    <t>346</t>
  </si>
  <si>
    <r>
      <t>Налоги, пошлины и сборы.</t>
    </r>
    <r>
      <rPr>
        <sz val="7"/>
        <color indexed="8"/>
        <rFont val="Times New Roman"/>
        <family val="1"/>
      </rPr>
      <t>(налог на имущество орг.-2 300 руб.)</t>
    </r>
  </si>
  <si>
    <t>291</t>
  </si>
  <si>
    <r>
      <t>Налоги, пошлины и сборы.</t>
    </r>
    <r>
      <rPr>
        <sz val="7"/>
        <color indexed="8"/>
        <rFont val="Times New Roman"/>
        <family val="1"/>
      </rPr>
      <t>(транспортный налог - 4 500 руб.)</t>
    </r>
  </si>
  <si>
    <r>
      <t>Налоги, пошлины и сборы.</t>
    </r>
    <r>
      <rPr>
        <sz val="7"/>
        <color indexed="8"/>
        <rFont val="Times New Roman"/>
        <family val="1"/>
      </rPr>
      <t>(опл.за сверхлимит.размещение отходов -1 800 руб.)</t>
    </r>
  </si>
  <si>
    <r>
      <t>Иные выплаты текущего характера физическим лицам.</t>
    </r>
    <r>
      <rPr>
        <sz val="7"/>
        <color indexed="8"/>
        <rFont val="Times New Roman"/>
        <family val="1"/>
      </rPr>
      <t xml:space="preserve">(Расходы на проведение выборов в представительные органы муниципального образования-202 000 руб.) </t>
    </r>
  </si>
  <si>
    <t>296</t>
  </si>
  <si>
    <r>
      <t xml:space="preserve">Иные выплаты текущего характера физическим лицам. </t>
    </r>
    <r>
      <rPr>
        <sz val="7"/>
        <color indexed="8"/>
        <rFont val="Times New Roman"/>
        <family val="1"/>
      </rPr>
      <t>(резервный фонд)</t>
    </r>
  </si>
  <si>
    <r>
      <t>Услуги связи.</t>
    </r>
    <r>
      <rPr>
        <sz val="7"/>
        <color indexed="8"/>
        <rFont val="Times New Roman"/>
        <family val="1"/>
      </rPr>
      <t>(опл.интернета 3200 руб./мес.на 2 мес.-6 400руб.)</t>
    </r>
  </si>
  <si>
    <r>
      <t>Увеличение стоимости прочих материальных запасов.</t>
    </r>
    <r>
      <rPr>
        <sz val="7"/>
        <color indexed="8"/>
        <rFont val="Times New Roman"/>
        <family val="1"/>
      </rPr>
      <t>(Приобретение канцелярских принадлежностей - 10 400 ру.)</t>
    </r>
  </si>
  <si>
    <r>
      <t>Увеличение стоимости прочих материальных запасов однократного применения.</t>
    </r>
    <r>
      <rPr>
        <sz val="7"/>
        <color indexed="8"/>
        <rFont val="Times New Roman"/>
        <family val="1"/>
      </rPr>
      <t>(Приобретение бумаги 12 упаковок*1 350 руб.=16 200 руб.)</t>
    </r>
  </si>
  <si>
    <t>349</t>
  </si>
  <si>
    <r>
      <t>Прочие работы, услуги.</t>
    </r>
    <r>
      <rPr>
        <sz val="7"/>
        <color indexed="8"/>
        <rFont val="Times New Roman"/>
        <family val="1"/>
      </rPr>
      <t xml:space="preserve"> (опл.труда делопроиз. 3750 руб.*12 мес.=45000 руб.,начисл.на опл.труда делопроиз. 3750*27,3% 1023,75=12285 руб., публикация в газете 15000 руб., обслуж.сайта-33000 руб., сопровожд."гарант"-62496 руб., ИТС-34000руб., электрон.подписи-5000руб.)</t>
    </r>
  </si>
  <si>
    <t>6180090010</t>
  </si>
  <si>
    <r>
      <t xml:space="preserve">Увеличение стоимости прочих материальных запасов. </t>
    </r>
    <r>
      <rPr>
        <sz val="7"/>
        <color indexed="8"/>
        <rFont val="Times New Roman"/>
        <family val="1"/>
      </rPr>
      <t>(подарочная и сувенирная продукция- 17296 руб.)</t>
    </r>
  </si>
  <si>
    <r>
      <t xml:space="preserve">Налоги, пошлины и сборы. </t>
    </r>
    <r>
      <rPr>
        <sz val="7"/>
        <color indexed="8"/>
        <rFont val="Times New Roman"/>
        <family val="1"/>
      </rPr>
      <t>(земельный налог(пруд) -23097 руб.)</t>
    </r>
  </si>
  <si>
    <r>
      <t xml:space="preserve">Иные выплаты текущего характера организациям. </t>
    </r>
    <r>
      <rPr>
        <sz val="7"/>
        <color indexed="8"/>
        <rFont val="Times New Roman"/>
        <family val="1"/>
      </rPr>
      <t>(ежегодный членский взнос в АСМО РА-1044 руб.)</t>
    </r>
  </si>
  <si>
    <t>297</t>
  </si>
  <si>
    <r>
      <t xml:space="preserve">Перечисления другим бюджетам бюджетной системы Российской Федерации. </t>
    </r>
    <r>
      <rPr>
        <sz val="7"/>
        <color indexed="8"/>
        <rFont val="Times New Roman"/>
        <family val="1"/>
      </rPr>
      <t>(Расходы на обеспечение функций органов местного самоуправления по передаче полномочий на осуществление внешнего муниципального финансового контроля-КСП-32500,02 руб.)</t>
    </r>
  </si>
  <si>
    <t>6180000401</t>
  </si>
  <si>
    <t>251</t>
  </si>
  <si>
    <r>
      <t xml:space="preserve">Прочие работы, услуги. </t>
    </r>
    <r>
      <rPr>
        <sz val="7"/>
        <color indexed="8"/>
        <rFont val="Times New Roman"/>
        <family val="1"/>
      </rPr>
      <t>( Ритуальные услуги-10000 руб.)</t>
    </r>
  </si>
  <si>
    <t>6180090030</t>
  </si>
  <si>
    <r>
      <t>Прочие работы, услуги.МП "Военно-патриотеческое воспитание несовершеннолетних и молодежи на территории МО "Большесидоровское сельское поселение" на 2020-2022гг."</t>
    </r>
    <r>
      <rPr>
        <sz val="7"/>
        <color indexed="8"/>
        <rFont val="Times New Roman"/>
        <family val="1"/>
      </rPr>
      <t>(Благоустройство территории памятников участникам ВОВ-2000 руб.)</t>
    </r>
  </si>
  <si>
    <r>
      <t xml:space="preserve">Прочие работы, услуги.МП "Муниципальная программа мероприятий по профилактике незаконного потребления наркотических средств на территории МО "Большесидоровское сельское поселение" на 2020-2022гг." </t>
    </r>
    <r>
      <rPr>
        <sz val="7"/>
        <color indexed="8"/>
        <rFont val="Times New Roman"/>
        <family val="1"/>
      </rPr>
      <t>(изготовление банера-2000 руб.)</t>
    </r>
  </si>
  <si>
    <t>Условно утвержденные расходы</t>
  </si>
  <si>
    <t>9990000000</t>
  </si>
  <si>
    <r>
      <t>Заработная плата.</t>
    </r>
    <r>
      <rPr>
        <sz val="7"/>
        <color indexed="8"/>
        <rFont val="Times New Roman"/>
        <family val="1"/>
      </rPr>
      <t>(ВУС: мес.содерж.15463,99 руб.*12 мес.=185560,68 руб.)</t>
    </r>
  </si>
  <si>
    <r>
      <t>Начисления на выплаты по оплате труда.</t>
    </r>
    <r>
      <rPr>
        <sz val="7"/>
        <color indexed="8"/>
        <rFont val="Times New Roman"/>
        <family val="1"/>
      </rPr>
      <t xml:space="preserve"> (30.2%)</t>
    </r>
  </si>
  <si>
    <r>
      <t xml:space="preserve">Прочие работы, услуги. </t>
    </r>
    <r>
      <rPr>
        <sz val="7"/>
        <color indexed="8"/>
        <rFont val="Times New Roman"/>
        <family val="1"/>
      </rPr>
      <t>(Осуществление мероприятий в области предупреждения и ликвидации последствий чрезвычайных ситуаций и области гражданской обороны-5000 руб.)</t>
    </r>
  </si>
  <si>
    <r>
      <t>Прочие работы, услуги.</t>
    </r>
    <r>
      <rPr>
        <sz val="7"/>
        <color indexed="8"/>
        <rFont val="Times New Roman"/>
        <family val="1"/>
      </rPr>
      <t xml:space="preserve"> (Осуществление мероприятий в области предупреждения и ликвидации последствий чрезвычайных ситуаций и области пожарной безопасности-5000 руб.)</t>
    </r>
  </si>
  <si>
    <r>
      <t>Коммунальные услуги.</t>
    </r>
    <r>
      <rPr>
        <sz val="7"/>
        <color indexed="8"/>
        <rFont val="Times New Roman"/>
        <family val="1"/>
      </rPr>
      <t>(электроэнергия уличного освещения 12 мес.-377100 руб.)</t>
    </r>
  </si>
  <si>
    <r>
      <t>Прочие работы, услуги.</t>
    </r>
    <r>
      <rPr>
        <sz val="7"/>
        <color indexed="8"/>
        <rFont val="Times New Roman"/>
        <family val="1"/>
      </rPr>
      <t xml:space="preserve"> (Ремонт дорог,проведение уличноого освещения-1112500 руб.)</t>
    </r>
  </si>
  <si>
    <r>
      <t xml:space="preserve">Работы, услуги по содержанию имущества. </t>
    </r>
    <r>
      <rPr>
        <sz val="7"/>
        <color indexed="8"/>
        <rFont val="Times New Roman"/>
        <family val="1"/>
      </rPr>
      <t>(Грейдирование дорог -200000 руб.)</t>
    </r>
  </si>
  <si>
    <r>
      <t>Прочие работы, услуги.</t>
    </r>
    <r>
      <rPr>
        <sz val="7"/>
        <color indexed="8"/>
        <rFont val="Times New Roman"/>
        <family val="1"/>
      </rPr>
      <t>(Проведение кадастровых работ на земельных участках, отнесенных к собственности МО "Большесидоровское сельское поселение" -10000руб.)</t>
    </r>
  </si>
  <si>
    <r>
      <t xml:space="preserve">Прочие работы, услуги.МП "Развитие малого и среднего предпринимательства в МО "Большесидоровское сельское поселение" на 2020-2022 годы" </t>
    </r>
    <r>
      <rPr>
        <sz val="7"/>
        <color indexed="8"/>
        <rFont val="Times New Roman"/>
        <family val="1"/>
      </rPr>
      <t>(Создание и ведение информационного стенда администрацией для размещения информационных, аналитических материалов в печатных средствах массовой информации, вестнике о работе и развитии малого предпринимательства селького поселения-2000руб.)</t>
    </r>
  </si>
  <si>
    <t xml:space="preserve">Коммунальные услуги. </t>
  </si>
  <si>
    <r>
      <t xml:space="preserve">Коммунальные услуги. </t>
    </r>
    <r>
      <rPr>
        <sz val="7"/>
        <color indexed="8"/>
        <rFont val="Times New Roman"/>
        <family val="1"/>
      </rPr>
      <t>(электроэнергия (башня) 12 мес.-150840 руб.)</t>
    </r>
  </si>
  <si>
    <r>
      <t xml:space="preserve">Прочие работы, услуги. </t>
    </r>
    <r>
      <rPr>
        <sz val="7"/>
        <color indexed="8"/>
        <rFont val="Times New Roman"/>
        <family val="1"/>
      </rPr>
      <t>(Заборы проб воды, противоклещевая обработка плащадок -30000руб.)</t>
    </r>
  </si>
  <si>
    <r>
      <t>Прочие работы, услуги.</t>
    </r>
    <r>
      <rPr>
        <sz val="7"/>
        <color indexed="8"/>
        <rFont val="Times New Roman"/>
        <family val="1"/>
      </rPr>
      <t>(Проектно сметная документация по строительству водопровода: Геодезические изыскания-300000 руб., Проект планировки и межевания -300000 руб., Экспертиза-350000 руб.)</t>
    </r>
  </si>
  <si>
    <r>
      <t xml:space="preserve">Работы, услуги по содержанию имущества. </t>
    </r>
    <r>
      <rPr>
        <sz val="7"/>
        <color indexed="8"/>
        <rFont val="Times New Roman"/>
        <family val="1"/>
      </rPr>
      <t>(Техническое обслуживание газопровода -12165 руб.)</t>
    </r>
  </si>
  <si>
    <r>
      <t>Прочие работы, услуги.</t>
    </r>
    <r>
      <rPr>
        <sz val="7"/>
        <color indexed="8"/>
        <rFont val="Times New Roman"/>
        <family val="1"/>
      </rPr>
      <t>(Расчистка территории)</t>
    </r>
  </si>
  <si>
    <r>
      <t xml:space="preserve">Увеличение стоимости строительных материалов. </t>
    </r>
    <r>
      <rPr>
        <sz val="7"/>
        <color indexed="8"/>
        <rFont val="Times New Roman"/>
        <family val="1"/>
      </rPr>
      <t>(Приобретение строй.материалов - 20000 руб.)</t>
    </r>
  </si>
  <si>
    <r>
      <t xml:space="preserve">Прочие работы, услуги.МП "Формирование комфортной городской среды на территории МО "Большесидоровское сельское поселение" на 2020-2024 годов". </t>
    </r>
    <r>
      <rPr>
        <sz val="7"/>
        <color indexed="8"/>
        <rFont val="Times New Roman"/>
        <family val="1"/>
      </rPr>
      <t>(Благоустройство общественных территорий (сквер,зона отдыха) - 90000 руб., Установка урн для мусора в общественных местах-10000 руб.)</t>
    </r>
  </si>
  <si>
    <r>
      <t xml:space="preserve">Работы, услуги по содержанию имущества. </t>
    </r>
    <r>
      <rPr>
        <sz val="7"/>
        <color indexed="8"/>
        <rFont val="Times New Roman"/>
        <family val="1"/>
      </rPr>
      <t>(Содержание памятников сельского поселения)</t>
    </r>
  </si>
  <si>
    <r>
      <t>Пенсии, пособия, выплачиваемые работодателями, нанимателями бывшим работникам.</t>
    </r>
    <r>
      <rPr>
        <sz val="7"/>
        <color indexed="8"/>
        <rFont val="Times New Roman"/>
        <family val="1"/>
      </rPr>
      <t>(Доплата к пенсии за выслугу лет: 3 пенсионера (12 мес.-418593 руб.)</t>
    </r>
  </si>
  <si>
    <t>264</t>
  </si>
  <si>
    <r>
      <t>Прочие работы, услуги. (Оплата спортинструктору 7500 руб.*12 мес.=90000 р</t>
    </r>
    <r>
      <rPr>
        <sz val="7"/>
        <color indexed="8"/>
        <rFont val="Times New Roman"/>
        <family val="1"/>
      </rPr>
      <t>уб.. Начисления 7500 руб.*27,3%=2047,50 руб.*12 мес.=24570 руб.)</t>
    </r>
  </si>
  <si>
    <r>
      <t>Обслуживание внутреннего долга.</t>
    </r>
    <r>
      <rPr>
        <sz val="7"/>
        <color indexed="8"/>
        <rFont val="Times New Roman"/>
        <family val="1"/>
      </rPr>
      <t>(Погашение процентов по кредиту)</t>
    </r>
  </si>
  <si>
    <t>7110020010</t>
  </si>
  <si>
    <t>231</t>
  </si>
  <si>
    <t>Всего</t>
  </si>
  <si>
    <t>руководитель учреждения</t>
  </si>
  <si>
    <r>
      <t xml:space="preserve">___________________            ____________           </t>
    </r>
    <r>
      <rPr>
        <u val="single"/>
        <sz val="12"/>
        <rFont val="Times New Roman"/>
        <family val="1"/>
      </rPr>
      <t xml:space="preserve">Р.А.Цеев          </t>
    </r>
  </si>
  <si>
    <t>(уполномоченное лицо)</t>
  </si>
  <si>
    <t xml:space="preserve">                                   (должность)                                                    (подпись)                          (расшифровка подписи)</t>
  </si>
  <si>
    <t>Финансист</t>
  </si>
  <si>
    <r>
      <t xml:space="preserve">       ___________________            ____________       </t>
    </r>
    <r>
      <rPr>
        <u val="single"/>
        <sz val="12"/>
        <rFont val="Times New Roman"/>
        <family val="1"/>
      </rPr>
      <t xml:space="preserve">К.В.Аванесова      </t>
    </r>
  </si>
  <si>
    <t>Исполнитель</t>
  </si>
  <si>
    <t>Решение СНД МО "Большесидоровское сельское поселение" №185 от 09.03.2021г.</t>
  </si>
  <si>
    <t>Основание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</si>
</sst>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sz val="9"/>
      <color indexed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8"/>
      <name val="Tahoma"/>
      <family val="2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9"/>
      <name val="Times New Roman"/>
      <family val="1"/>
    </font>
    <font>
      <u val="single"/>
      <sz val="12"/>
      <name val="Times New Roman"/>
      <family val="1"/>
    </font>
    <font>
      <vertAlign val="superscript"/>
      <sz val="9"/>
      <name val="Times New Roman"/>
      <family val="1"/>
    </font>
    <font>
      <sz val="7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9" fillId="0" borderId="0" xfId="52" applyFont="1" applyFill="1" applyAlignment="1">
      <alignment horizontal="right" vertical="top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2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wrapText="1"/>
      <protection/>
    </xf>
    <xf numFmtId="2" fontId="3" fillId="0" borderId="0" xfId="52" applyNumberFormat="1" applyFont="1" applyFill="1" applyAlignment="1">
      <alignment horizontal="center"/>
      <protection/>
    </xf>
    <xf numFmtId="0" fontId="9" fillId="0" borderId="0" xfId="52" applyFont="1" applyFill="1" applyBorder="1" applyAlignment="1">
      <alignment/>
      <protection/>
    </xf>
    <xf numFmtId="165" fontId="3" fillId="0" borderId="0" xfId="52" applyNumberFormat="1" applyFont="1" applyFill="1" applyAlignment="1">
      <alignment horizontal="center"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vertical="center"/>
      <protection/>
    </xf>
    <xf numFmtId="0" fontId="11" fillId="0" borderId="10" xfId="52" applyFont="1" applyFill="1" applyBorder="1" applyAlignment="1">
      <alignment wrapText="1"/>
      <protection/>
    </xf>
    <xf numFmtId="0" fontId="3" fillId="0" borderId="13" xfId="52" applyFont="1" applyFill="1" applyBorder="1" applyAlignment="1">
      <alignment vertical="center"/>
      <protection/>
    </xf>
    <xf numFmtId="0" fontId="4" fillId="0" borderId="0" xfId="52" applyFont="1" applyFill="1">
      <alignment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/>
      <protection/>
    </xf>
    <xf numFmtId="165" fontId="3" fillId="0" borderId="14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right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right" vertical="center"/>
      <protection/>
    </xf>
    <xf numFmtId="0" fontId="9" fillId="0" borderId="0" xfId="52" applyFont="1" applyFill="1" applyAlignment="1">
      <alignment horizontal="right" vertical="center" wrapText="1"/>
      <protection/>
    </xf>
    <xf numFmtId="0" fontId="7" fillId="0" borderId="10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5" fontId="7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165" fontId="6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0" fontId="8" fillId="0" borderId="11" xfId="52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165" fontId="8" fillId="0" borderId="10" xfId="52" applyNumberFormat="1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0" fontId="3" fillId="0" borderId="0" xfId="52" applyFont="1" applyFill="1" applyAlignment="1">
      <alignment horizontal="center" vertical="center" wrapText="1"/>
      <protection/>
    </xf>
    <xf numFmtId="0" fontId="9" fillId="0" borderId="0" xfId="52" applyFont="1" applyFill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/>
      <protection/>
    </xf>
    <xf numFmtId="0" fontId="65" fillId="0" borderId="0" xfId="0" applyFont="1" applyAlignment="1">
      <alignment wrapText="1"/>
    </xf>
    <xf numFmtId="0" fontId="65" fillId="0" borderId="0" xfId="0" applyFont="1" applyAlignment="1">
      <alignment horizontal="right" wrapText="1"/>
    </xf>
    <xf numFmtId="0" fontId="65" fillId="0" borderId="0" xfId="0" applyFont="1" applyAlignment="1">
      <alignment horizontal="right" vertical="center" wrapText="1"/>
    </xf>
    <xf numFmtId="0" fontId="65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166" fontId="66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166" fontId="65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165" fontId="66" fillId="0" borderId="10" xfId="0" applyNumberFormat="1" applyFont="1" applyBorder="1" applyAlignment="1">
      <alignment horizontal="center" vertical="center" wrapText="1"/>
    </xf>
    <xf numFmtId="165" fontId="65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15" fillId="0" borderId="0" xfId="52" applyFont="1">
      <alignment/>
      <protection/>
    </xf>
    <xf numFmtId="49" fontId="15" fillId="0" borderId="0" xfId="52" applyNumberFormat="1" applyFont="1">
      <alignment/>
      <protection/>
    </xf>
    <xf numFmtId="0" fontId="15" fillId="0" borderId="0" xfId="52" applyNumberFormat="1" applyFont="1" applyAlignment="1">
      <alignment wrapText="1"/>
      <protection/>
    </xf>
    <xf numFmtId="166" fontId="15" fillId="0" borderId="0" xfId="52" applyNumberFormat="1" applyFont="1">
      <alignment/>
      <protection/>
    </xf>
    <xf numFmtId="166" fontId="15" fillId="0" borderId="0" xfId="52" applyNumberFormat="1" applyFont="1" applyAlignment="1">
      <alignment horizontal="right"/>
      <protection/>
    </xf>
    <xf numFmtId="166" fontId="4" fillId="0" borderId="0" xfId="52" applyNumberFormat="1" applyFont="1" applyAlignment="1">
      <alignment/>
      <protection/>
    </xf>
    <xf numFmtId="0" fontId="16" fillId="0" borderId="0" xfId="52" applyFont="1" applyAlignment="1">
      <alignment wrapText="1"/>
      <protection/>
    </xf>
    <xf numFmtId="49" fontId="16" fillId="0" borderId="0" xfId="52" applyNumberFormat="1" applyFont="1" applyAlignment="1" quotePrefix="1">
      <alignment wrapText="1"/>
      <protection/>
    </xf>
    <xf numFmtId="0" fontId="16" fillId="0" borderId="0" xfId="52" applyNumberFormat="1" applyFont="1" applyAlignment="1" quotePrefix="1">
      <alignment wrapText="1"/>
      <protection/>
    </xf>
    <xf numFmtId="3" fontId="16" fillId="0" borderId="0" xfId="52" applyNumberFormat="1" applyFont="1" applyAlignment="1">
      <alignment horizontal="right"/>
      <protection/>
    </xf>
    <xf numFmtId="49" fontId="3" fillId="0" borderId="10" xfId="52" applyNumberFormat="1" applyFont="1" applyBorder="1" applyAlignment="1" quotePrefix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wrapText="1"/>
      <protection/>
    </xf>
    <xf numFmtId="0" fontId="18" fillId="0" borderId="0" xfId="52" applyFont="1" applyAlignment="1">
      <alignment wrapText="1"/>
      <protection/>
    </xf>
    <xf numFmtId="0" fontId="8" fillId="0" borderId="0" xfId="52" applyFont="1" applyAlignment="1">
      <alignment wrapText="1"/>
      <protection/>
    </xf>
    <xf numFmtId="49" fontId="8" fillId="0" borderId="0" xfId="52" applyNumberFormat="1" applyFont="1" applyAlignment="1" quotePrefix="1">
      <alignment wrapText="1"/>
      <protection/>
    </xf>
    <xf numFmtId="0" fontId="8" fillId="0" borderId="0" xfId="52" applyNumberFormat="1" applyFont="1" applyAlignment="1" quotePrefix="1">
      <alignment wrapText="1"/>
      <protection/>
    </xf>
    <xf numFmtId="166" fontId="8" fillId="0" borderId="0" xfId="52" applyNumberFormat="1" applyFont="1" applyAlignment="1" quotePrefix="1">
      <alignment wrapText="1"/>
      <protection/>
    </xf>
    <xf numFmtId="166" fontId="8" fillId="0" borderId="0" xfId="52" applyNumberFormat="1" applyFont="1" applyAlignment="1">
      <alignment wrapText="1"/>
      <protection/>
    </xf>
    <xf numFmtId="0" fontId="8" fillId="0" borderId="10" xfId="52" applyFont="1" applyBorder="1" applyAlignment="1">
      <alignment horizontal="center" vertical="center"/>
      <protection/>
    </xf>
    <xf numFmtId="49" fontId="8" fillId="0" borderId="10" xfId="52" applyNumberFormat="1" applyFont="1" applyBorder="1">
      <alignment/>
      <protection/>
    </xf>
    <xf numFmtId="0" fontId="8" fillId="0" borderId="10" xfId="52" applyNumberFormat="1" applyFont="1" applyBorder="1" applyAlignment="1">
      <alignment wrapText="1"/>
      <protection/>
    </xf>
    <xf numFmtId="49" fontId="8" fillId="0" borderId="10" xfId="52" applyNumberFormat="1" applyFont="1" applyBorder="1" applyAlignment="1">
      <alignment horizontal="center" vertical="center"/>
      <protection/>
    </xf>
    <xf numFmtId="166" fontId="8" fillId="33" borderId="10" xfId="52" applyNumberFormat="1" applyFont="1" applyFill="1" applyBorder="1" applyAlignment="1" applyProtection="1">
      <alignment horizontal="center" vertical="center"/>
      <protection locked="0"/>
    </xf>
    <xf numFmtId="166" fontId="8" fillId="0" borderId="10" xfId="52" applyNumberFormat="1" applyFont="1" applyBorder="1" applyAlignment="1">
      <alignment horizontal="center" vertical="center"/>
      <protection/>
    </xf>
    <xf numFmtId="0" fontId="8" fillId="0" borderId="0" xfId="52" applyFont="1">
      <alignment/>
      <protection/>
    </xf>
    <xf numFmtId="0" fontId="15" fillId="0" borderId="10" xfId="52" applyFont="1" applyBorder="1" applyAlignment="1">
      <alignment horizontal="center" vertical="center"/>
      <protection/>
    </xf>
    <xf numFmtId="49" fontId="15" fillId="0" borderId="10" xfId="52" applyNumberFormat="1" applyFont="1" applyBorder="1">
      <alignment/>
      <protection/>
    </xf>
    <xf numFmtId="0" fontId="15" fillId="0" borderId="10" xfId="52" applyNumberFormat="1" applyFont="1" applyBorder="1" applyAlignment="1">
      <alignment wrapText="1"/>
      <protection/>
    </xf>
    <xf numFmtId="49" fontId="15" fillId="0" borderId="10" xfId="52" applyNumberFormat="1" applyFont="1" applyBorder="1" applyAlignment="1">
      <alignment horizontal="center" vertical="center"/>
      <protection/>
    </xf>
    <xf numFmtId="166" fontId="15" fillId="33" borderId="10" xfId="52" applyNumberFormat="1" applyFont="1" applyFill="1" applyBorder="1" applyAlignment="1" applyProtection="1">
      <alignment horizontal="center" vertical="center"/>
      <protection locked="0"/>
    </xf>
    <xf numFmtId="166" fontId="15" fillId="0" borderId="10" xfId="52" applyNumberFormat="1" applyFont="1" applyBorder="1" applyAlignment="1">
      <alignment horizontal="center" vertical="center"/>
      <protection/>
    </xf>
    <xf numFmtId="49" fontId="15" fillId="0" borderId="10" xfId="52" applyNumberFormat="1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right"/>
      <protection/>
    </xf>
    <xf numFmtId="0" fontId="17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166" fontId="5" fillId="0" borderId="0" xfId="52" applyNumberFormat="1" applyFont="1" applyAlignment="1">
      <alignment/>
      <protection/>
    </xf>
    <xf numFmtId="0" fontId="2" fillId="0" borderId="0" xfId="52">
      <alignment/>
      <protection/>
    </xf>
    <xf numFmtId="166" fontId="5" fillId="0" borderId="0" xfId="52" applyNumberFormat="1" applyFont="1" applyFill="1" applyAlignment="1">
      <alignment/>
      <protection/>
    </xf>
    <xf numFmtId="0" fontId="5" fillId="0" borderId="0" xfId="52" applyFont="1" applyBorder="1">
      <alignment/>
      <protection/>
    </xf>
    <xf numFmtId="0" fontId="17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center"/>
      <protection/>
    </xf>
    <xf numFmtId="0" fontId="17" fillId="0" borderId="0" xfId="52" applyFont="1" applyBorder="1" applyAlignment="1">
      <alignment/>
      <protection/>
    </xf>
    <xf numFmtId="0" fontId="17" fillId="0" borderId="0" xfId="52" applyFont="1" applyBorder="1">
      <alignment/>
      <protection/>
    </xf>
    <xf numFmtId="0" fontId="17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 wrapText="1"/>
      <protection/>
    </xf>
    <xf numFmtId="0" fontId="3" fillId="0" borderId="0" xfId="52" applyFont="1" applyAlignment="1">
      <alignment horizontal="center"/>
      <protection/>
    </xf>
    <xf numFmtId="0" fontId="5" fillId="0" borderId="10" xfId="52" applyFont="1" applyBorder="1">
      <alignment/>
      <protection/>
    </xf>
    <xf numFmtId="49" fontId="17" fillId="0" borderId="10" xfId="52" applyNumberFormat="1" applyFont="1" applyBorder="1" applyAlignment="1">
      <alignment horizontal="center" vertical="center"/>
      <protection/>
    </xf>
    <xf numFmtId="165" fontId="17" fillId="3" borderId="10" xfId="52" applyNumberFormat="1" applyFont="1" applyFill="1" applyBorder="1" applyAlignment="1">
      <alignment horizontal="center" vertical="center"/>
      <protection/>
    </xf>
    <xf numFmtId="0" fontId="17" fillId="3" borderId="10" xfId="52" applyNumberFormat="1" applyFont="1" applyFill="1" applyBorder="1" applyAlignment="1">
      <alignment horizontal="center" vertical="center"/>
      <protection/>
    </xf>
    <xf numFmtId="0" fontId="8" fillId="0" borderId="0" xfId="52" applyFont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49" fontId="3" fillId="0" borderId="0" xfId="52" applyNumberFormat="1" applyFont="1">
      <alignment/>
      <protection/>
    </xf>
    <xf numFmtId="0" fontId="17" fillId="3" borderId="10" xfId="52" applyFont="1" applyFill="1" applyBorder="1" applyAlignment="1">
      <alignment horizontal="center" vertical="center"/>
      <protection/>
    </xf>
    <xf numFmtId="0" fontId="5" fillId="0" borderId="15" xfId="52" applyFont="1" applyBorder="1">
      <alignment/>
      <protection/>
    </xf>
    <xf numFmtId="0" fontId="5" fillId="0" borderId="15" xfId="52" applyFont="1" applyBorder="1" applyAlignment="1">
      <alignment/>
      <protection/>
    </xf>
    <xf numFmtId="0" fontId="17" fillId="0" borderId="10" xfId="52" applyFont="1" applyBorder="1" applyAlignment="1">
      <alignment horizontal="center" vertical="center"/>
      <protection/>
    </xf>
    <xf numFmtId="0" fontId="7" fillId="0" borderId="0" xfId="52" applyFont="1">
      <alignment/>
      <protection/>
    </xf>
    <xf numFmtId="0" fontId="68" fillId="0" borderId="0" xfId="0" applyFont="1" applyAlignment="1">
      <alignment wrapText="1"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top" wrapText="1"/>
    </xf>
    <xf numFmtId="0" fontId="68" fillId="0" borderId="0" xfId="0" applyFont="1" applyAlignment="1">
      <alignment vertical="top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 vertical="top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left" wrapText="1"/>
    </xf>
    <xf numFmtId="0" fontId="68" fillId="0" borderId="0" xfId="0" applyFont="1" applyAlignment="1">
      <alignment horizontal="left"/>
    </xf>
    <xf numFmtId="0" fontId="68" fillId="0" borderId="16" xfId="0" applyFont="1" applyBorder="1" applyAlignment="1">
      <alignment/>
    </xf>
    <xf numFmtId="0" fontId="69" fillId="0" borderId="10" xfId="0" applyFont="1" applyBorder="1" applyAlignment="1">
      <alignment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 wrapText="1"/>
    </xf>
    <xf numFmtId="49" fontId="68" fillId="0" borderId="10" xfId="0" applyNumberFormat="1" applyFont="1" applyBorder="1" applyAlignment="1">
      <alignment horizontal="center" vertical="center"/>
    </xf>
    <xf numFmtId="4" fontId="68" fillId="0" borderId="10" xfId="64" applyNumberFormat="1" applyFont="1" applyBorder="1" applyAlignment="1">
      <alignment horizontal="center" vertical="center"/>
    </xf>
    <xf numFmtId="0" fontId="68" fillId="0" borderId="10" xfId="0" applyFont="1" applyBorder="1" applyAlignment="1">
      <alignment wrapText="1"/>
    </xf>
    <xf numFmtId="2" fontId="68" fillId="0" borderId="10" xfId="0" applyNumberFormat="1" applyFont="1" applyBorder="1" applyAlignment="1">
      <alignment horizontal="center" vertical="center"/>
    </xf>
    <xf numFmtId="0" fontId="68" fillId="0" borderId="10" xfId="0" applyNumberFormat="1" applyFont="1" applyBorder="1" applyAlignment="1">
      <alignment horizontal="center" vertical="center"/>
    </xf>
    <xf numFmtId="49" fontId="68" fillId="3" borderId="10" xfId="0" applyNumberFormat="1" applyFont="1" applyFill="1" applyBorder="1" applyAlignment="1">
      <alignment horizontal="center" vertical="center"/>
    </xf>
    <xf numFmtId="4" fontId="68" fillId="3" borderId="10" xfId="0" applyNumberFormat="1" applyFont="1" applyFill="1" applyBorder="1" applyAlignment="1">
      <alignment horizontal="center" vertical="center"/>
    </xf>
    <xf numFmtId="0" fontId="68" fillId="3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wrapText="1"/>
    </xf>
    <xf numFmtId="49" fontId="71" fillId="0" borderId="10" xfId="0" applyNumberFormat="1" applyFon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/>
    </xf>
    <xf numFmtId="0" fontId="71" fillId="0" borderId="10" xfId="0" applyNumberFormat="1" applyFont="1" applyBorder="1" applyAlignment="1">
      <alignment horizontal="center" vertical="center"/>
    </xf>
    <xf numFmtId="0" fontId="71" fillId="0" borderId="0" xfId="0" applyFont="1" applyAlignment="1">
      <alignment/>
    </xf>
    <xf numFmtId="49" fontId="68" fillId="0" borderId="10" xfId="0" applyNumberFormat="1" applyFont="1" applyBorder="1" applyAlignment="1">
      <alignment/>
    </xf>
    <xf numFmtId="0" fontId="68" fillId="0" borderId="10" xfId="0" applyNumberFormat="1" applyFont="1" applyBorder="1" applyAlignment="1">
      <alignment/>
    </xf>
    <xf numFmtId="0" fontId="68" fillId="0" borderId="10" xfId="0" applyFont="1" applyBorder="1" applyAlignment="1">
      <alignment/>
    </xf>
    <xf numFmtId="49" fontId="68" fillId="3" borderId="17" xfId="0" applyNumberFormat="1" applyFont="1" applyFill="1" applyBorder="1" applyAlignment="1">
      <alignment horizontal="center" vertical="center"/>
    </xf>
    <xf numFmtId="4" fontId="68" fillId="3" borderId="17" xfId="0" applyNumberFormat="1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>
      <alignment horizontal="center" vertical="center"/>
    </xf>
    <xf numFmtId="4" fontId="68" fillId="2" borderId="10" xfId="0" applyNumberFormat="1" applyFont="1" applyFill="1" applyBorder="1" applyAlignment="1">
      <alignment/>
    </xf>
    <xf numFmtId="0" fontId="68" fillId="2" borderId="10" xfId="0" applyFont="1" applyFill="1" applyBorder="1" applyAlignment="1">
      <alignment/>
    </xf>
    <xf numFmtId="0" fontId="68" fillId="0" borderId="0" xfId="0" applyFont="1" applyBorder="1" applyAlignment="1">
      <alignment wrapText="1"/>
    </xf>
    <xf numFmtId="0" fontId="68" fillId="0" borderId="0" xfId="0" applyFont="1" applyBorder="1" applyAlignment="1">
      <alignment/>
    </xf>
    <xf numFmtId="0" fontId="29" fillId="0" borderId="0" xfId="0" applyFont="1" applyAlignment="1">
      <alignment/>
    </xf>
    <xf numFmtId="49" fontId="68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2" fontId="68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right"/>
    </xf>
    <xf numFmtId="0" fontId="68" fillId="0" borderId="0" xfId="0" applyFont="1" applyBorder="1" applyAlignment="1">
      <alignment horizontal="right"/>
    </xf>
    <xf numFmtId="0" fontId="68" fillId="0" borderId="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right" vertical="center" wrapText="1"/>
    </xf>
    <xf numFmtId="0" fontId="65" fillId="0" borderId="0" xfId="0" applyFont="1" applyFill="1" applyAlignment="1">
      <alignment horizontal="right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166" fontId="66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166" fontId="65" fillId="0" borderId="10" xfId="0" applyNumberFormat="1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7" fillId="0" borderId="17" xfId="0" applyFont="1" applyBorder="1" applyAlignment="1">
      <alignment vertical="center" wrapText="1"/>
    </xf>
    <xf numFmtId="0" fontId="67" fillId="0" borderId="18" xfId="0" applyFont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166" fontId="3" fillId="0" borderId="10" xfId="52" applyNumberFormat="1" applyFont="1" applyBorder="1" applyAlignment="1">
      <alignment horizontal="center" vertical="center" wrapText="1"/>
      <protection/>
    </xf>
    <xf numFmtId="166" fontId="4" fillId="0" borderId="0" xfId="52" applyNumberFormat="1" applyFont="1" applyFill="1" applyAlignment="1">
      <alignment horizontal="right"/>
      <protection/>
    </xf>
    <xf numFmtId="0" fontId="17" fillId="0" borderId="0" xfId="52" applyNumberFormat="1" applyFont="1" applyAlignment="1">
      <alignment horizontal="center" wrapText="1"/>
      <protection/>
    </xf>
    <xf numFmtId="49" fontId="15" fillId="0" borderId="10" xfId="52" applyNumberFormat="1" applyFont="1" applyBorder="1" applyAlignment="1">
      <alignment horizontal="center" vertical="center" wrapText="1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 quotePrefix="1">
      <alignment horizontal="center" vertical="center" wrapText="1"/>
      <protection/>
    </xf>
    <xf numFmtId="0" fontId="4" fillId="0" borderId="15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left" vertical="center"/>
      <protection/>
    </xf>
    <xf numFmtId="166" fontId="5" fillId="0" borderId="0" xfId="52" applyNumberFormat="1" applyFont="1" applyFill="1" applyAlignment="1">
      <alignment horizontal="right"/>
      <protection/>
    </xf>
    <xf numFmtId="0" fontId="5" fillId="0" borderId="0" xfId="52" applyFont="1" applyBorder="1" applyAlignment="1">
      <alignment horizontal="center"/>
      <protection/>
    </xf>
    <xf numFmtId="0" fontId="17" fillId="0" borderId="0" xfId="52" applyFont="1" applyBorder="1" applyAlignment="1">
      <alignment horizontal="center" wrapText="1"/>
      <protection/>
    </xf>
    <xf numFmtId="0" fontId="17" fillId="0" borderId="10" xfId="52" applyFont="1" applyBorder="1" applyAlignment="1">
      <alignment horizontal="center"/>
      <protection/>
    </xf>
    <xf numFmtId="0" fontId="17" fillId="0" borderId="15" xfId="52" applyFont="1" applyBorder="1" applyAlignment="1">
      <alignment horizontal="left" vertical="center"/>
      <protection/>
    </xf>
    <xf numFmtId="0" fontId="17" fillId="0" borderId="13" xfId="52" applyFont="1" applyBorder="1" applyAlignment="1">
      <alignment horizontal="left" vertical="center"/>
      <protection/>
    </xf>
    <xf numFmtId="0" fontId="17" fillId="0" borderId="11" xfId="52" applyFont="1" applyBorder="1" applyAlignment="1">
      <alignment horizontal="left" vertical="center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0" fontId="17" fillId="0" borderId="15" xfId="52" applyFont="1" applyBorder="1" applyAlignment="1">
      <alignment horizontal="left" vertical="center" wrapText="1"/>
      <protection/>
    </xf>
    <xf numFmtId="0" fontId="17" fillId="0" borderId="13" xfId="52" applyFont="1" applyBorder="1" applyAlignment="1">
      <alignment horizontal="left" vertical="center" wrapText="1"/>
      <protection/>
    </xf>
    <xf numFmtId="0" fontId="17" fillId="0" borderId="11" xfId="52" applyFont="1" applyBorder="1" applyAlignment="1">
      <alignment horizontal="left" vertical="center" wrapText="1"/>
      <protection/>
    </xf>
    <xf numFmtId="0" fontId="72" fillId="0" borderId="15" xfId="52" applyFont="1" applyFill="1" applyBorder="1" applyAlignment="1">
      <alignment horizontal="left" vertical="center" wrapText="1"/>
      <protection/>
    </xf>
    <xf numFmtId="0" fontId="73" fillId="0" borderId="15" xfId="52" applyFont="1" applyFill="1" applyBorder="1" applyAlignment="1">
      <alignment horizontal="left" vertical="center" wrapText="1"/>
      <protection/>
    </xf>
    <xf numFmtId="0" fontId="73" fillId="0" borderId="15" xfId="52" applyFont="1" applyFill="1" applyBorder="1" applyAlignment="1">
      <alignment horizontal="left" vertical="top" wrapText="1"/>
      <protection/>
    </xf>
    <xf numFmtId="0" fontId="73" fillId="0" borderId="13" xfId="52" applyFont="1" applyFill="1" applyBorder="1" applyAlignment="1">
      <alignment horizontal="left" vertical="top" wrapText="1"/>
      <protection/>
    </xf>
    <xf numFmtId="0" fontId="73" fillId="0" borderId="11" xfId="52" applyFont="1" applyFill="1" applyBorder="1" applyAlignment="1">
      <alignment horizontal="left" vertical="top" wrapText="1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17" fillId="0" borderId="15" xfId="52" applyFont="1" applyBorder="1" applyAlignment="1">
      <alignment horizontal="center" vertical="center"/>
      <protection/>
    </xf>
    <xf numFmtId="0" fontId="17" fillId="0" borderId="13" xfId="52" applyFont="1" applyBorder="1" applyAlignment="1">
      <alignment horizontal="center" vertical="center"/>
      <protection/>
    </xf>
    <xf numFmtId="0" fontId="17" fillId="0" borderId="11" xfId="52" applyFont="1" applyBorder="1" applyAlignment="1">
      <alignment horizontal="center" vertical="center"/>
      <protection/>
    </xf>
    <xf numFmtId="49" fontId="3" fillId="0" borderId="17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center" vertical="top" wrapText="1"/>
      <protection/>
    </xf>
    <xf numFmtId="0" fontId="3" fillId="0" borderId="17" xfId="52" applyFont="1" applyFill="1" applyBorder="1" applyAlignment="1">
      <alignment horizontal="center" vertical="top"/>
      <protection/>
    </xf>
    <xf numFmtId="0" fontId="3" fillId="0" borderId="14" xfId="52" applyFont="1" applyFill="1" applyBorder="1" applyAlignment="1">
      <alignment horizontal="center" vertical="top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right"/>
      <protection/>
    </xf>
    <xf numFmtId="49" fontId="12" fillId="0" borderId="0" xfId="52" applyNumberFormat="1" applyFont="1" applyFill="1" applyAlignment="1">
      <alignment horizontal="center" vertical="center" wrapText="1"/>
      <protection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68" fillId="0" borderId="19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74" fillId="0" borderId="0" xfId="0" applyFont="1" applyAlignment="1">
      <alignment horizontal="right" vertical="center" wrapText="1"/>
    </xf>
    <xf numFmtId="0" fontId="74" fillId="0" borderId="0" xfId="0" applyFont="1" applyAlignment="1">
      <alignment horizontal="right" vertical="center"/>
    </xf>
    <xf numFmtId="0" fontId="69" fillId="0" borderId="0" xfId="0" applyFont="1" applyAlignment="1">
      <alignment horizontal="center"/>
    </xf>
    <xf numFmtId="0" fontId="69" fillId="0" borderId="0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top"/>
    </xf>
    <xf numFmtId="0" fontId="69" fillId="0" borderId="0" xfId="0" applyFont="1" applyBorder="1" applyAlignment="1">
      <alignment horizontal="center"/>
    </xf>
    <xf numFmtId="0" fontId="68" fillId="0" borderId="0" xfId="0" applyFont="1" applyAlignment="1">
      <alignment horizontal="right"/>
    </xf>
    <xf numFmtId="0" fontId="68" fillId="0" borderId="19" xfId="0" applyFont="1" applyBorder="1" applyAlignment="1">
      <alignment horizontal="right"/>
    </xf>
    <xf numFmtId="0" fontId="68" fillId="0" borderId="20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3" borderId="15" xfId="0" applyFont="1" applyFill="1" applyBorder="1" applyAlignment="1">
      <alignment horizontal="right"/>
    </xf>
    <xf numFmtId="0" fontId="68" fillId="3" borderId="13" xfId="0" applyFont="1" applyFill="1" applyBorder="1" applyAlignment="1">
      <alignment horizontal="right"/>
    </xf>
    <xf numFmtId="0" fontId="68" fillId="3" borderId="11" xfId="0" applyFont="1" applyFill="1" applyBorder="1" applyAlignment="1">
      <alignment horizontal="right"/>
    </xf>
    <xf numFmtId="0" fontId="69" fillId="0" borderId="15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2" fillId="0" borderId="0" xfId="0" applyFont="1" applyAlignment="1">
      <alignment horizontal="center" vertical="top"/>
    </xf>
    <xf numFmtId="0" fontId="68" fillId="3" borderId="21" xfId="0" applyFont="1" applyFill="1" applyBorder="1" applyAlignment="1">
      <alignment horizontal="right"/>
    </xf>
    <xf numFmtId="0" fontId="68" fillId="3" borderId="16" xfId="0" applyFont="1" applyFill="1" applyBorder="1" applyAlignment="1">
      <alignment horizontal="right"/>
    </xf>
    <xf numFmtId="0" fontId="68" fillId="3" borderId="22" xfId="0" applyFont="1" applyFill="1" applyBorder="1" applyAlignment="1">
      <alignment horizontal="right"/>
    </xf>
    <xf numFmtId="0" fontId="68" fillId="2" borderId="1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91"/>
  <sheetViews>
    <sheetView zoomScalePageLayoutView="0" workbookViewId="0" topLeftCell="A19">
      <selection activeCell="B55" sqref="B55"/>
    </sheetView>
  </sheetViews>
  <sheetFormatPr defaultColWidth="88.57421875" defaultRowHeight="15"/>
  <cols>
    <col min="1" max="1" width="33.00390625" style="67" customWidth="1"/>
    <col min="2" max="2" width="76.7109375" style="67" customWidth="1"/>
    <col min="3" max="3" width="15.28125" style="67" customWidth="1"/>
    <col min="4" max="16384" width="88.57421875" style="67" customWidth="1"/>
  </cols>
  <sheetData>
    <row r="1" ht="15.75">
      <c r="C1" s="68"/>
    </row>
    <row r="2" spans="2:3" ht="15.75">
      <c r="B2" s="188" t="s">
        <v>174</v>
      </c>
      <c r="C2" s="188"/>
    </row>
    <row r="3" spans="2:3" ht="15.75">
      <c r="B3" s="188" t="s">
        <v>75</v>
      </c>
      <c r="C3" s="188"/>
    </row>
    <row r="4" spans="2:3" ht="15.75">
      <c r="B4" s="188" t="s">
        <v>124</v>
      </c>
      <c r="C4" s="188"/>
    </row>
    <row r="5" spans="2:3" ht="15.75">
      <c r="B5" s="189" t="s">
        <v>256</v>
      </c>
      <c r="C5" s="189"/>
    </row>
    <row r="6" ht="9" customHeight="1">
      <c r="A6" s="69"/>
    </row>
    <row r="7" spans="1:3" ht="15.75">
      <c r="A7" s="190" t="s">
        <v>175</v>
      </c>
      <c r="B7" s="190"/>
      <c r="C7" s="190"/>
    </row>
    <row r="8" spans="1:3" ht="15.75" customHeight="1">
      <c r="A8" s="190"/>
      <c r="B8" s="190"/>
      <c r="C8" s="190"/>
    </row>
    <row r="9" ht="15.75">
      <c r="C9" s="70" t="s">
        <v>176</v>
      </c>
    </row>
    <row r="10" spans="1:3" ht="15.75">
      <c r="A10" s="187" t="s">
        <v>177</v>
      </c>
      <c r="B10" s="187" t="s">
        <v>178</v>
      </c>
      <c r="C10" s="71" t="s">
        <v>179</v>
      </c>
    </row>
    <row r="11" spans="1:3" ht="15.75">
      <c r="A11" s="187"/>
      <c r="B11" s="187"/>
      <c r="C11" s="71" t="s">
        <v>52</v>
      </c>
    </row>
    <row r="12" spans="1:3" ht="15.75">
      <c r="A12" s="72" t="s">
        <v>180</v>
      </c>
      <c r="B12" s="73" t="s">
        <v>181</v>
      </c>
      <c r="C12" s="74">
        <f>C13+C42</f>
        <v>6140.300000000001</v>
      </c>
    </row>
    <row r="13" spans="1:3" ht="15.75">
      <c r="A13" s="71"/>
      <c r="B13" s="73" t="s">
        <v>182</v>
      </c>
      <c r="C13" s="74">
        <f>C14+C21+C30+C33</f>
        <v>6112.200000000001</v>
      </c>
    </row>
    <row r="14" spans="1:3" ht="15.75">
      <c r="A14" s="72" t="s">
        <v>183</v>
      </c>
      <c r="B14" s="73" t="s">
        <v>184</v>
      </c>
      <c r="C14" s="74">
        <f>C15</f>
        <v>1374.4</v>
      </c>
    </row>
    <row r="15" spans="1:3" ht="15.75">
      <c r="A15" s="191" t="s">
        <v>185</v>
      </c>
      <c r="B15" s="192" t="s">
        <v>186</v>
      </c>
      <c r="C15" s="193">
        <f>C17+C18+C19</f>
        <v>1374.4</v>
      </c>
    </row>
    <row r="16" spans="1:3" ht="15.75">
      <c r="A16" s="191"/>
      <c r="B16" s="192"/>
      <c r="C16" s="193"/>
    </row>
    <row r="17" spans="1:3" ht="63">
      <c r="A17" s="71" t="s">
        <v>187</v>
      </c>
      <c r="B17" s="75" t="s">
        <v>188</v>
      </c>
      <c r="C17" s="76">
        <v>1374.4</v>
      </c>
    </row>
    <row r="18" spans="1:3" ht="94.5">
      <c r="A18" s="71" t="s">
        <v>189</v>
      </c>
      <c r="B18" s="75" t="s">
        <v>190</v>
      </c>
      <c r="C18" s="76">
        <v>0</v>
      </c>
    </row>
    <row r="19" spans="1:3" ht="15.75">
      <c r="A19" s="187" t="s">
        <v>191</v>
      </c>
      <c r="B19" s="194" t="s">
        <v>192</v>
      </c>
      <c r="C19" s="195">
        <v>0</v>
      </c>
    </row>
    <row r="20" spans="1:3" ht="15.75">
      <c r="A20" s="187"/>
      <c r="B20" s="194"/>
      <c r="C20" s="195"/>
    </row>
    <row r="21" spans="1:3" ht="31.5">
      <c r="A21" s="72" t="s">
        <v>193</v>
      </c>
      <c r="B21" s="73" t="s">
        <v>194</v>
      </c>
      <c r="C21" s="74">
        <f>C22</f>
        <v>1689.6</v>
      </c>
    </row>
    <row r="22" spans="1:3" ht="31.5">
      <c r="A22" s="72" t="s">
        <v>195</v>
      </c>
      <c r="B22" s="73" t="s">
        <v>196</v>
      </c>
      <c r="C22" s="74">
        <f>C23</f>
        <v>1689.6</v>
      </c>
    </row>
    <row r="23" spans="1:3" ht="15.75">
      <c r="A23" s="72" t="s">
        <v>197</v>
      </c>
      <c r="B23" s="73" t="s">
        <v>198</v>
      </c>
      <c r="C23" s="74">
        <f>C24+C25+C26+C27</f>
        <v>1689.6</v>
      </c>
    </row>
    <row r="24" spans="1:3" ht="94.5">
      <c r="A24" s="71" t="s">
        <v>199</v>
      </c>
      <c r="B24" s="77" t="s">
        <v>200</v>
      </c>
      <c r="C24" s="76">
        <v>778.9</v>
      </c>
    </row>
    <row r="25" spans="1:3" ht="110.25">
      <c r="A25" s="71" t="s">
        <v>201</v>
      </c>
      <c r="B25" s="77" t="s">
        <v>202</v>
      </c>
      <c r="C25" s="76">
        <v>3.9</v>
      </c>
    </row>
    <row r="26" spans="1:3" ht="94.5">
      <c r="A26" s="71" t="s">
        <v>203</v>
      </c>
      <c r="B26" s="77" t="s">
        <v>204</v>
      </c>
      <c r="C26" s="76">
        <v>1014.5</v>
      </c>
    </row>
    <row r="27" spans="1:3" ht="15.75" customHeight="1">
      <c r="A27" s="196" t="s">
        <v>205</v>
      </c>
      <c r="B27" s="199" t="s">
        <v>206</v>
      </c>
      <c r="C27" s="195">
        <v>-107.7</v>
      </c>
    </row>
    <row r="28" spans="1:3" ht="15.75">
      <c r="A28" s="197"/>
      <c r="B28" s="200"/>
      <c r="C28" s="195"/>
    </row>
    <row r="29" spans="1:3" ht="15.75">
      <c r="A29" s="198"/>
      <c r="B29" s="201"/>
      <c r="C29" s="195"/>
    </row>
    <row r="30" spans="1:3" ht="15.75">
      <c r="A30" s="72" t="s">
        <v>207</v>
      </c>
      <c r="B30" s="73" t="s">
        <v>208</v>
      </c>
      <c r="C30" s="74">
        <f>C31</f>
        <v>839</v>
      </c>
    </row>
    <row r="31" spans="1:3" ht="15.75">
      <c r="A31" s="72" t="s">
        <v>209</v>
      </c>
      <c r="B31" s="73" t="s">
        <v>210</v>
      </c>
      <c r="C31" s="74">
        <f>C32</f>
        <v>839</v>
      </c>
    </row>
    <row r="32" spans="1:3" ht="15.75">
      <c r="A32" s="71" t="s">
        <v>211</v>
      </c>
      <c r="B32" s="75" t="s">
        <v>212</v>
      </c>
      <c r="C32" s="76">
        <v>839</v>
      </c>
    </row>
    <row r="33" spans="1:3" ht="15.75">
      <c r="A33" s="72" t="s">
        <v>213</v>
      </c>
      <c r="B33" s="73" t="s">
        <v>214</v>
      </c>
      <c r="C33" s="74">
        <f>C34+C36</f>
        <v>2209.2000000000003</v>
      </c>
    </row>
    <row r="34" spans="1:3" ht="15.75">
      <c r="A34" s="72" t="s">
        <v>215</v>
      </c>
      <c r="B34" s="73" t="s">
        <v>216</v>
      </c>
      <c r="C34" s="74">
        <f>C35</f>
        <v>134.4</v>
      </c>
    </row>
    <row r="35" spans="1:3" ht="47.25">
      <c r="A35" s="71" t="s">
        <v>217</v>
      </c>
      <c r="B35" s="77" t="s">
        <v>218</v>
      </c>
      <c r="C35" s="76">
        <v>134.4</v>
      </c>
    </row>
    <row r="36" spans="1:3" ht="15.75">
      <c r="A36" s="72" t="s">
        <v>219</v>
      </c>
      <c r="B36" s="73" t="s">
        <v>220</v>
      </c>
      <c r="C36" s="74">
        <f>C37</f>
        <v>2074.8</v>
      </c>
    </row>
    <row r="37" spans="1:3" ht="15.75">
      <c r="A37" s="187" t="s">
        <v>221</v>
      </c>
      <c r="B37" s="194" t="s">
        <v>222</v>
      </c>
      <c r="C37" s="195">
        <f>C39+C40</f>
        <v>2074.8</v>
      </c>
    </row>
    <row r="38" spans="1:3" ht="15.75">
      <c r="A38" s="187"/>
      <c r="B38" s="194"/>
      <c r="C38" s="195"/>
    </row>
    <row r="39" spans="1:3" ht="31.5">
      <c r="A39" s="71" t="s">
        <v>223</v>
      </c>
      <c r="B39" s="75" t="s">
        <v>224</v>
      </c>
      <c r="C39" s="76">
        <v>689.3</v>
      </c>
    </row>
    <row r="40" spans="1:3" ht="15.75">
      <c r="A40" s="187" t="s">
        <v>225</v>
      </c>
      <c r="B40" s="194" t="s">
        <v>226</v>
      </c>
      <c r="C40" s="195">
        <v>1385.5</v>
      </c>
    </row>
    <row r="41" spans="1:3" ht="15.75">
      <c r="A41" s="187"/>
      <c r="B41" s="194"/>
      <c r="C41" s="195"/>
    </row>
    <row r="42" spans="1:3" ht="15.75">
      <c r="A42" s="71"/>
      <c r="B42" s="73" t="s">
        <v>227</v>
      </c>
      <c r="C42" s="74">
        <f>C43+C47</f>
        <v>28.1</v>
      </c>
    </row>
    <row r="43" spans="1:3" ht="78.75">
      <c r="A43" s="72" t="s">
        <v>228</v>
      </c>
      <c r="B43" s="73" t="s">
        <v>229</v>
      </c>
      <c r="C43" s="74">
        <f>C44</f>
        <v>23.1</v>
      </c>
    </row>
    <row r="44" spans="1:3" ht="63">
      <c r="A44" s="71" t="s">
        <v>230</v>
      </c>
      <c r="B44" s="75" t="s">
        <v>229</v>
      </c>
      <c r="C44" s="76">
        <v>23.1</v>
      </c>
    </row>
    <row r="45" spans="1:3" ht="15.75">
      <c r="A45" s="72" t="s">
        <v>231</v>
      </c>
      <c r="B45" s="73" t="s">
        <v>232</v>
      </c>
      <c r="C45" s="78">
        <f>C46</f>
        <v>0</v>
      </c>
    </row>
    <row r="46" spans="1:3" ht="15.75">
      <c r="A46" s="71" t="s">
        <v>233</v>
      </c>
      <c r="B46" s="75" t="s">
        <v>234</v>
      </c>
      <c r="C46" s="79">
        <v>0</v>
      </c>
    </row>
    <row r="47" spans="1:3" ht="15.75">
      <c r="A47" s="72" t="s">
        <v>235</v>
      </c>
      <c r="B47" s="73" t="s">
        <v>236</v>
      </c>
      <c r="C47" s="78">
        <f>C48</f>
        <v>5</v>
      </c>
    </row>
    <row r="48" spans="1:3" ht="63">
      <c r="A48" s="71" t="s">
        <v>237</v>
      </c>
      <c r="B48" s="75" t="s">
        <v>238</v>
      </c>
      <c r="C48" s="79">
        <v>5</v>
      </c>
    </row>
    <row r="49" spans="1:3" ht="15.75">
      <c r="A49" s="72" t="s">
        <v>239</v>
      </c>
      <c r="B49" s="73" t="s">
        <v>240</v>
      </c>
      <c r="C49" s="74">
        <f>C50</f>
        <v>1096.1</v>
      </c>
    </row>
    <row r="50" spans="1:3" ht="31.5">
      <c r="A50" s="72" t="s">
        <v>241</v>
      </c>
      <c r="B50" s="73" t="s">
        <v>242</v>
      </c>
      <c r="C50" s="74">
        <f>C51+C56+C54</f>
        <v>1096.1</v>
      </c>
    </row>
    <row r="51" spans="1:3" ht="15.75">
      <c r="A51" s="72" t="s">
        <v>243</v>
      </c>
      <c r="B51" s="73" t="s">
        <v>244</v>
      </c>
      <c r="C51" s="74">
        <f>C52</f>
        <v>321.5</v>
      </c>
    </row>
    <row r="52" spans="1:3" ht="15.75">
      <c r="A52" s="71" t="s">
        <v>245</v>
      </c>
      <c r="B52" s="75" t="s">
        <v>246</v>
      </c>
      <c r="C52" s="76">
        <f>C53</f>
        <v>321.5</v>
      </c>
    </row>
    <row r="53" spans="1:3" ht="31.5">
      <c r="A53" s="71" t="s">
        <v>247</v>
      </c>
      <c r="B53" s="75" t="s">
        <v>248</v>
      </c>
      <c r="C53" s="76">
        <v>321.5</v>
      </c>
    </row>
    <row r="54" spans="1:3" ht="32.25" customHeight="1">
      <c r="A54" s="72" t="s">
        <v>258</v>
      </c>
      <c r="B54" s="73" t="s">
        <v>259</v>
      </c>
      <c r="C54" s="74">
        <f>C55</f>
        <v>500</v>
      </c>
    </row>
    <row r="55" spans="1:3" ht="15.75">
      <c r="A55" s="71" t="s">
        <v>257</v>
      </c>
      <c r="B55" s="75" t="s">
        <v>260</v>
      </c>
      <c r="C55" s="76">
        <v>500</v>
      </c>
    </row>
    <row r="56" spans="1:3" ht="15.75">
      <c r="A56" s="202" t="s">
        <v>250</v>
      </c>
      <c r="B56" s="205" t="s">
        <v>249</v>
      </c>
      <c r="C56" s="193">
        <f>C59+C61</f>
        <v>274.6</v>
      </c>
    </row>
    <row r="57" spans="1:3" ht="15.75">
      <c r="A57" s="203"/>
      <c r="B57" s="205"/>
      <c r="C57" s="193"/>
    </row>
    <row r="58" spans="1:3" ht="15.75">
      <c r="A58" s="204"/>
      <c r="B58" s="205"/>
      <c r="C58" s="193"/>
    </row>
    <row r="59" spans="1:3" ht="15.75">
      <c r="A59" s="187" t="s">
        <v>251</v>
      </c>
      <c r="B59" s="194" t="s">
        <v>252</v>
      </c>
      <c r="C59" s="195">
        <v>33</v>
      </c>
    </row>
    <row r="60" spans="1:3" ht="15.75">
      <c r="A60" s="187"/>
      <c r="B60" s="194"/>
      <c r="C60" s="195"/>
    </row>
    <row r="61" spans="1:3" ht="15.75">
      <c r="A61" s="187" t="s">
        <v>253</v>
      </c>
      <c r="B61" s="194" t="s">
        <v>254</v>
      </c>
      <c r="C61" s="195">
        <v>241.6</v>
      </c>
    </row>
    <row r="62" spans="1:3" ht="15.75">
      <c r="A62" s="187"/>
      <c r="B62" s="194"/>
      <c r="C62" s="195"/>
    </row>
    <row r="63" spans="1:3" ht="15.75">
      <c r="A63" s="72" t="s">
        <v>255</v>
      </c>
      <c r="B63" s="73"/>
      <c r="C63" s="74">
        <f>C12+C49</f>
        <v>7236.4000000000015</v>
      </c>
    </row>
    <row r="64" ht="15.75">
      <c r="A64" s="80"/>
    </row>
    <row r="65" ht="15.75">
      <c r="A65" s="80"/>
    </row>
    <row r="66" ht="15.75">
      <c r="A66" s="80"/>
    </row>
    <row r="67" ht="15.75">
      <c r="A67" s="80"/>
    </row>
    <row r="68" ht="15.75">
      <c r="A68" s="80"/>
    </row>
    <row r="69" ht="15.75">
      <c r="A69" s="80"/>
    </row>
    <row r="70" ht="15.75">
      <c r="A70" s="80"/>
    </row>
    <row r="71" ht="15.75">
      <c r="A71" s="80"/>
    </row>
    <row r="72" ht="15.75">
      <c r="A72" s="80"/>
    </row>
    <row r="73" ht="15.75">
      <c r="A73" s="80"/>
    </row>
    <row r="74" ht="15.75">
      <c r="A74" s="80"/>
    </row>
    <row r="75" ht="15.75">
      <c r="A75" s="80"/>
    </row>
    <row r="76" ht="15.75">
      <c r="A76" s="80"/>
    </row>
    <row r="77" ht="15.75">
      <c r="A77" s="80"/>
    </row>
    <row r="78" ht="15.75">
      <c r="A78" s="80"/>
    </row>
    <row r="79" ht="15.75">
      <c r="A79" s="80"/>
    </row>
    <row r="80" ht="15.75">
      <c r="A80" s="80"/>
    </row>
    <row r="81" ht="15.75">
      <c r="A81" s="80"/>
    </row>
    <row r="82" ht="15.75">
      <c r="A82" s="80"/>
    </row>
    <row r="83" ht="15.75">
      <c r="A83" s="69"/>
    </row>
    <row r="84" ht="15.75">
      <c r="A84" s="69"/>
    </row>
    <row r="85" ht="15.75">
      <c r="A85" s="69"/>
    </row>
    <row r="86" ht="15.75">
      <c r="A86" s="69"/>
    </row>
    <row r="87" ht="15.75">
      <c r="A87" s="69"/>
    </row>
    <row r="88" ht="15.75">
      <c r="A88" s="69"/>
    </row>
    <row r="89" ht="15.75">
      <c r="A89" s="69"/>
    </row>
    <row r="90" ht="15.75">
      <c r="A90" s="69"/>
    </row>
    <row r="91" ht="15.75">
      <c r="A91" s="69"/>
    </row>
  </sheetData>
  <sheetProtection/>
  <mergeCells count="31">
    <mergeCell ref="A61:A62"/>
    <mergeCell ref="B61:B62"/>
    <mergeCell ref="C61:C62"/>
    <mergeCell ref="A56:A58"/>
    <mergeCell ref="A40:A41"/>
    <mergeCell ref="B40:B41"/>
    <mergeCell ref="C40:C41"/>
    <mergeCell ref="B56:B58"/>
    <mergeCell ref="C56:C58"/>
    <mergeCell ref="A59:A60"/>
    <mergeCell ref="B59:B60"/>
    <mergeCell ref="C59:C60"/>
    <mergeCell ref="A27:A29"/>
    <mergeCell ref="B27:B29"/>
    <mergeCell ref="C27:C29"/>
    <mergeCell ref="A37:A38"/>
    <mergeCell ref="B37:B38"/>
    <mergeCell ref="C37:C38"/>
    <mergeCell ref="A15:A16"/>
    <mergeCell ref="B15:B16"/>
    <mergeCell ref="C15:C16"/>
    <mergeCell ref="A19:A20"/>
    <mergeCell ref="B19:B20"/>
    <mergeCell ref="C19:C20"/>
    <mergeCell ref="A10:A11"/>
    <mergeCell ref="B10:B11"/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35"/>
  <sheetViews>
    <sheetView view="pageBreakPreview" zoomScaleSheetLayoutView="100" zoomScalePageLayoutView="0" workbookViewId="0" topLeftCell="A1">
      <selection activeCell="N25" sqref="N25"/>
    </sheetView>
  </sheetViews>
  <sheetFormatPr defaultColWidth="9.140625" defaultRowHeight="15"/>
  <cols>
    <col min="1" max="1" width="5.57421875" style="81" customWidth="1"/>
    <col min="2" max="2" width="20.57421875" style="82" hidden="1" customWidth="1"/>
    <col min="3" max="3" width="32.28125" style="83" customWidth="1"/>
    <col min="4" max="4" width="4.8515625" style="82" customWidth="1"/>
    <col min="5" max="5" width="5.00390625" style="82" customWidth="1"/>
    <col min="6" max="7" width="4.7109375" style="82" customWidth="1"/>
    <col min="8" max="8" width="4.57421875" style="82" customWidth="1"/>
    <col min="9" max="9" width="4.7109375" style="82" customWidth="1"/>
    <col min="10" max="10" width="11.140625" style="82" customWidth="1"/>
    <col min="11" max="11" width="12.28125" style="84" hidden="1" customWidth="1"/>
    <col min="12" max="12" width="13.421875" style="84" customWidth="1"/>
    <col min="13" max="16384" width="9.140625" style="81" customWidth="1"/>
  </cols>
  <sheetData>
    <row r="1" ht="12.75">
      <c r="L1" s="85"/>
    </row>
    <row r="2" spans="1:12" s="87" customFormat="1" ht="15" customHeight="1">
      <c r="A2" s="86"/>
      <c r="B2" s="86"/>
      <c r="C2" s="188" t="s">
        <v>261</v>
      </c>
      <c r="D2" s="188"/>
      <c r="E2" s="188"/>
      <c r="F2" s="188"/>
      <c r="G2" s="188"/>
      <c r="H2" s="188"/>
      <c r="I2" s="188"/>
      <c r="J2" s="188"/>
      <c r="K2" s="188"/>
      <c r="L2" s="188"/>
    </row>
    <row r="3" spans="1:12" s="87" customFormat="1" ht="15" customHeight="1">
      <c r="A3" s="86"/>
      <c r="B3" s="86"/>
      <c r="C3" s="188" t="s">
        <v>75</v>
      </c>
      <c r="D3" s="188"/>
      <c r="E3" s="188"/>
      <c r="F3" s="188"/>
      <c r="G3" s="188"/>
      <c r="H3" s="188"/>
      <c r="I3" s="188"/>
      <c r="J3" s="188"/>
      <c r="K3" s="188"/>
      <c r="L3" s="188"/>
    </row>
    <row r="4" spans="1:12" s="87" customFormat="1" ht="15" customHeight="1">
      <c r="A4" s="86"/>
      <c r="B4" s="86"/>
      <c r="C4" s="188" t="s">
        <v>124</v>
      </c>
      <c r="D4" s="188"/>
      <c r="E4" s="188"/>
      <c r="F4" s="188"/>
      <c r="G4" s="188"/>
      <c r="H4" s="188"/>
      <c r="I4" s="188"/>
      <c r="J4" s="188"/>
      <c r="K4" s="188"/>
      <c r="L4" s="188"/>
    </row>
    <row r="5" spans="1:12" s="87" customFormat="1" ht="15">
      <c r="A5" s="207" t="s">
        <v>357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6" spans="1:12" s="87" customFormat="1" ht="12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87" customFormat="1" ht="33.75" customHeight="1">
      <c r="A7" s="208" t="s">
        <v>262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</row>
    <row r="8" spans="2:12" s="87" customFormat="1" ht="12.75">
      <c r="B8" s="88"/>
      <c r="C8" s="89"/>
      <c r="D8" s="88"/>
      <c r="E8" s="88"/>
      <c r="F8" s="88"/>
      <c r="G8" s="88"/>
      <c r="H8" s="88"/>
      <c r="I8" s="88"/>
      <c r="J8" s="88"/>
      <c r="K8" s="90" t="s">
        <v>263</v>
      </c>
      <c r="L8" s="90" t="s">
        <v>264</v>
      </c>
    </row>
    <row r="9" spans="1:12" s="87" customFormat="1" ht="12.75" customHeight="1">
      <c r="A9" s="209" t="s">
        <v>265</v>
      </c>
      <c r="B9" s="209" t="s">
        <v>265</v>
      </c>
      <c r="C9" s="210" t="s">
        <v>266</v>
      </c>
      <c r="D9" s="211"/>
      <c r="E9" s="211"/>
      <c r="F9" s="211"/>
      <c r="G9" s="211"/>
      <c r="H9" s="211"/>
      <c r="I9" s="211"/>
      <c r="J9" s="211"/>
      <c r="K9" s="206" t="s">
        <v>52</v>
      </c>
      <c r="L9" s="206" t="s">
        <v>52</v>
      </c>
    </row>
    <row r="10" spans="1:12" s="94" customFormat="1" ht="102.75" customHeight="1">
      <c r="A10" s="209"/>
      <c r="B10" s="209"/>
      <c r="C10" s="210"/>
      <c r="D10" s="91" t="s">
        <v>267</v>
      </c>
      <c r="E10" s="91" t="s">
        <v>268</v>
      </c>
      <c r="F10" s="91" t="s">
        <v>269</v>
      </c>
      <c r="G10" s="91" t="s">
        <v>270</v>
      </c>
      <c r="H10" s="91" t="s">
        <v>271</v>
      </c>
      <c r="I10" s="92" t="s">
        <v>272</v>
      </c>
      <c r="J10" s="93" t="s">
        <v>273</v>
      </c>
      <c r="K10" s="206"/>
      <c r="L10" s="206"/>
    </row>
    <row r="11" spans="2:12" s="95" customFormat="1" ht="25.5" customHeight="1" hidden="1">
      <c r="B11" s="96" t="s">
        <v>274</v>
      </c>
      <c r="C11" s="97" t="s">
        <v>275</v>
      </c>
      <c r="D11" s="96" t="s">
        <v>267</v>
      </c>
      <c r="E11" s="96" t="s">
        <v>276</v>
      </c>
      <c r="F11" s="96" t="s">
        <v>277</v>
      </c>
      <c r="G11" s="96" t="s">
        <v>270</v>
      </c>
      <c r="H11" s="96" t="s">
        <v>271</v>
      </c>
      <c r="I11" s="96" t="s">
        <v>278</v>
      </c>
      <c r="J11" s="96" t="s">
        <v>279</v>
      </c>
      <c r="K11" s="98" t="s">
        <v>280</v>
      </c>
      <c r="L11" s="99"/>
    </row>
    <row r="12" spans="1:12" s="106" customFormat="1" ht="38.25">
      <c r="A12" s="100" t="s">
        <v>281</v>
      </c>
      <c r="B12" s="101" t="s">
        <v>282</v>
      </c>
      <c r="C12" s="102" t="s">
        <v>283</v>
      </c>
      <c r="D12" s="103" t="s">
        <v>38</v>
      </c>
      <c r="E12" s="103" t="s">
        <v>39</v>
      </c>
      <c r="F12" s="103" t="s">
        <v>53</v>
      </c>
      <c r="G12" s="103" t="s">
        <v>53</v>
      </c>
      <c r="H12" s="103" t="s">
        <v>53</v>
      </c>
      <c r="I12" s="103" t="s">
        <v>284</v>
      </c>
      <c r="J12" s="103" t="s">
        <v>285</v>
      </c>
      <c r="K12" s="104">
        <v>1730000</v>
      </c>
      <c r="L12" s="105">
        <f>L13+L15</f>
        <v>614</v>
      </c>
    </row>
    <row r="13" spans="1:12" ht="36" customHeight="1">
      <c r="A13" s="107" t="s">
        <v>286</v>
      </c>
      <c r="B13" s="108" t="s">
        <v>287</v>
      </c>
      <c r="C13" s="109" t="s">
        <v>288</v>
      </c>
      <c r="D13" s="110" t="s">
        <v>38</v>
      </c>
      <c r="E13" s="110" t="s">
        <v>39</v>
      </c>
      <c r="F13" s="110" t="s">
        <v>53</v>
      </c>
      <c r="G13" s="110" t="s">
        <v>53</v>
      </c>
      <c r="H13" s="110" t="s">
        <v>53</v>
      </c>
      <c r="I13" s="110" t="s">
        <v>284</v>
      </c>
      <c r="J13" s="110" t="s">
        <v>54</v>
      </c>
      <c r="K13" s="111">
        <v>2500000</v>
      </c>
      <c r="L13" s="112">
        <f>L14</f>
        <v>614</v>
      </c>
    </row>
    <row r="14" spans="1:12" ht="48.75" customHeight="1">
      <c r="A14" s="110" t="s">
        <v>289</v>
      </c>
      <c r="B14" s="108" t="s">
        <v>290</v>
      </c>
      <c r="C14" s="109" t="s">
        <v>291</v>
      </c>
      <c r="D14" s="110" t="s">
        <v>38</v>
      </c>
      <c r="E14" s="110" t="s">
        <v>39</v>
      </c>
      <c r="F14" s="110" t="s">
        <v>53</v>
      </c>
      <c r="G14" s="110" t="s">
        <v>53</v>
      </c>
      <c r="H14" s="110" t="s">
        <v>48</v>
      </c>
      <c r="I14" s="110" t="s">
        <v>284</v>
      </c>
      <c r="J14" s="110" t="s">
        <v>292</v>
      </c>
      <c r="K14" s="111">
        <v>2500000</v>
      </c>
      <c r="L14" s="112">
        <v>614</v>
      </c>
    </row>
    <row r="15" spans="1:12" ht="63.75">
      <c r="A15" s="107"/>
      <c r="B15" s="108"/>
      <c r="C15" s="109" t="s">
        <v>293</v>
      </c>
      <c r="D15" s="110" t="s">
        <v>38</v>
      </c>
      <c r="E15" s="110" t="s">
        <v>44</v>
      </c>
      <c r="F15" s="110" t="s">
        <v>38</v>
      </c>
      <c r="G15" s="110" t="s">
        <v>38</v>
      </c>
      <c r="H15" s="110" t="s">
        <v>53</v>
      </c>
      <c r="I15" s="110" t="s">
        <v>284</v>
      </c>
      <c r="J15" s="110" t="s">
        <v>294</v>
      </c>
      <c r="K15" s="111"/>
      <c r="L15" s="112">
        <v>0</v>
      </c>
    </row>
    <row r="16" spans="1:12" ht="26.25" customHeight="1">
      <c r="A16" s="100" t="s">
        <v>295</v>
      </c>
      <c r="B16" s="101"/>
      <c r="C16" s="102" t="s">
        <v>296</v>
      </c>
      <c r="D16" s="103" t="s">
        <v>38</v>
      </c>
      <c r="E16" s="103" t="s">
        <v>44</v>
      </c>
      <c r="F16" s="103" t="s">
        <v>53</v>
      </c>
      <c r="G16" s="103" t="s">
        <v>53</v>
      </c>
      <c r="H16" s="103" t="s">
        <v>53</v>
      </c>
      <c r="I16" s="103" t="s">
        <v>284</v>
      </c>
      <c r="J16" s="103" t="s">
        <v>285</v>
      </c>
      <c r="K16" s="104"/>
      <c r="L16" s="105">
        <f>L18</f>
        <v>0</v>
      </c>
    </row>
    <row r="17" spans="1:12" ht="24.75" customHeight="1">
      <c r="A17" s="110" t="s">
        <v>297</v>
      </c>
      <c r="B17" s="101"/>
      <c r="C17" s="109" t="s">
        <v>298</v>
      </c>
      <c r="D17" s="110" t="s">
        <v>38</v>
      </c>
      <c r="E17" s="110" t="s">
        <v>44</v>
      </c>
      <c r="F17" s="110" t="s">
        <v>53</v>
      </c>
      <c r="G17" s="110" t="s">
        <v>53</v>
      </c>
      <c r="H17" s="110" t="s">
        <v>53</v>
      </c>
      <c r="I17" s="110" t="s">
        <v>284</v>
      </c>
      <c r="J17" s="110" t="s">
        <v>55</v>
      </c>
      <c r="K17" s="111"/>
      <c r="L17" s="112">
        <f>L18</f>
        <v>0</v>
      </c>
    </row>
    <row r="18" spans="1:12" ht="24" customHeight="1">
      <c r="A18" s="110" t="s">
        <v>299</v>
      </c>
      <c r="B18" s="108"/>
      <c r="C18" s="109" t="s">
        <v>300</v>
      </c>
      <c r="D18" s="110" t="s">
        <v>38</v>
      </c>
      <c r="E18" s="110" t="s">
        <v>44</v>
      </c>
      <c r="F18" s="110" t="s">
        <v>53</v>
      </c>
      <c r="G18" s="110" t="s">
        <v>53</v>
      </c>
      <c r="H18" s="110" t="s">
        <v>48</v>
      </c>
      <c r="I18" s="110" t="s">
        <v>284</v>
      </c>
      <c r="J18" s="110" t="s">
        <v>294</v>
      </c>
      <c r="K18" s="111"/>
      <c r="L18" s="112">
        <v>0</v>
      </c>
    </row>
    <row r="19" spans="1:12" ht="26.25" customHeight="1">
      <c r="A19" s="100">
        <v>2</v>
      </c>
      <c r="B19" s="101" t="s">
        <v>301</v>
      </c>
      <c r="C19" s="102" t="s">
        <v>302</v>
      </c>
      <c r="D19" s="103" t="s">
        <v>38</v>
      </c>
      <c r="E19" s="103" t="s">
        <v>48</v>
      </c>
      <c r="F19" s="103" t="s">
        <v>53</v>
      </c>
      <c r="G19" s="103" t="s">
        <v>53</v>
      </c>
      <c r="H19" s="103" t="s">
        <v>53</v>
      </c>
      <c r="I19" s="103" t="s">
        <v>284</v>
      </c>
      <c r="J19" s="103" t="s">
        <v>285</v>
      </c>
      <c r="K19" s="104">
        <v>245485.2</v>
      </c>
      <c r="L19" s="105">
        <f>L27+L20-L35</f>
        <v>804.3000000000011</v>
      </c>
    </row>
    <row r="20" spans="1:12" ht="26.25" customHeight="1">
      <c r="A20" s="110" t="s">
        <v>297</v>
      </c>
      <c r="B20" s="108" t="s">
        <v>303</v>
      </c>
      <c r="C20" s="109" t="s">
        <v>304</v>
      </c>
      <c r="D20" s="110" t="s">
        <v>38</v>
      </c>
      <c r="E20" s="110" t="s">
        <v>48</v>
      </c>
      <c r="F20" s="110" t="s">
        <v>53</v>
      </c>
      <c r="G20" s="110" t="s">
        <v>53</v>
      </c>
      <c r="H20" s="110" t="s">
        <v>53</v>
      </c>
      <c r="I20" s="110" t="s">
        <v>284</v>
      </c>
      <c r="J20" s="110" t="s">
        <v>56</v>
      </c>
      <c r="K20" s="111">
        <v>-32397887.4</v>
      </c>
      <c r="L20" s="112">
        <f>L23</f>
        <v>-7236.4</v>
      </c>
    </row>
    <row r="21" spans="1:12" ht="24" customHeight="1">
      <c r="A21" s="113" t="s">
        <v>299</v>
      </c>
      <c r="B21" s="108" t="s">
        <v>305</v>
      </c>
      <c r="C21" s="109" t="s">
        <v>306</v>
      </c>
      <c r="D21" s="110" t="s">
        <v>38</v>
      </c>
      <c r="E21" s="110" t="s">
        <v>48</v>
      </c>
      <c r="F21" s="110" t="s">
        <v>39</v>
      </c>
      <c r="G21" s="110" t="s">
        <v>53</v>
      </c>
      <c r="H21" s="110" t="s">
        <v>53</v>
      </c>
      <c r="I21" s="110" t="s">
        <v>284</v>
      </c>
      <c r="J21" s="110" t="s">
        <v>56</v>
      </c>
      <c r="K21" s="111">
        <v>-32397887.4</v>
      </c>
      <c r="L21" s="112">
        <f>L22</f>
        <v>-7236.4</v>
      </c>
    </row>
    <row r="22" spans="1:12" ht="24" customHeight="1">
      <c r="A22" s="113" t="s">
        <v>307</v>
      </c>
      <c r="B22" s="108" t="s">
        <v>308</v>
      </c>
      <c r="C22" s="109" t="s">
        <v>309</v>
      </c>
      <c r="D22" s="110" t="s">
        <v>38</v>
      </c>
      <c r="E22" s="110" t="s">
        <v>48</v>
      </c>
      <c r="F22" s="110" t="s">
        <v>39</v>
      </c>
      <c r="G22" s="110" t="s">
        <v>38</v>
      </c>
      <c r="H22" s="110" t="s">
        <v>53</v>
      </c>
      <c r="I22" s="110" t="s">
        <v>284</v>
      </c>
      <c r="J22" s="110" t="s">
        <v>310</v>
      </c>
      <c r="K22" s="111">
        <v>-32397887.4</v>
      </c>
      <c r="L22" s="112">
        <f>L23</f>
        <v>-7236.4</v>
      </c>
    </row>
    <row r="23" spans="1:12" ht="24.75" customHeight="1">
      <c r="A23" s="113" t="s">
        <v>311</v>
      </c>
      <c r="B23" s="108" t="s">
        <v>312</v>
      </c>
      <c r="C23" s="109" t="s">
        <v>313</v>
      </c>
      <c r="D23" s="110" t="s">
        <v>38</v>
      </c>
      <c r="E23" s="110" t="s">
        <v>48</v>
      </c>
      <c r="F23" s="110" t="s">
        <v>39</v>
      </c>
      <c r="G23" s="110" t="s">
        <v>38</v>
      </c>
      <c r="H23" s="110" t="s">
        <v>48</v>
      </c>
      <c r="I23" s="110" t="s">
        <v>284</v>
      </c>
      <c r="J23" s="110" t="s">
        <v>310</v>
      </c>
      <c r="K23" s="111">
        <v>-32397887.4</v>
      </c>
      <c r="L23" s="112">
        <v>-7236.4</v>
      </c>
    </row>
    <row r="24" spans="1:12" ht="24" customHeight="1">
      <c r="A24" s="113" t="s">
        <v>314</v>
      </c>
      <c r="B24" s="108" t="s">
        <v>315</v>
      </c>
      <c r="C24" s="109" t="s">
        <v>316</v>
      </c>
      <c r="D24" s="110" t="s">
        <v>38</v>
      </c>
      <c r="E24" s="110" t="s">
        <v>48</v>
      </c>
      <c r="F24" s="110" t="s">
        <v>53</v>
      </c>
      <c r="G24" s="110" t="s">
        <v>53</v>
      </c>
      <c r="H24" s="110" t="s">
        <v>53</v>
      </c>
      <c r="I24" s="110" t="s">
        <v>284</v>
      </c>
      <c r="J24" s="110" t="s">
        <v>317</v>
      </c>
      <c r="K24" s="111">
        <v>32643372.6</v>
      </c>
      <c r="L24" s="112">
        <f>L25</f>
        <v>8654.7</v>
      </c>
    </row>
    <row r="25" spans="1:12" ht="25.5" customHeight="1">
      <c r="A25" s="110" t="s">
        <v>318</v>
      </c>
      <c r="B25" s="108" t="s">
        <v>319</v>
      </c>
      <c r="C25" s="109" t="s">
        <v>320</v>
      </c>
      <c r="D25" s="110" t="s">
        <v>38</v>
      </c>
      <c r="E25" s="110" t="s">
        <v>48</v>
      </c>
      <c r="F25" s="110" t="s">
        <v>39</v>
      </c>
      <c r="G25" s="110" t="s">
        <v>53</v>
      </c>
      <c r="H25" s="110" t="s">
        <v>53</v>
      </c>
      <c r="I25" s="110" t="s">
        <v>284</v>
      </c>
      <c r="J25" s="110" t="s">
        <v>317</v>
      </c>
      <c r="K25" s="111">
        <v>32643372.6</v>
      </c>
      <c r="L25" s="112">
        <f>L26</f>
        <v>8654.7</v>
      </c>
    </row>
    <row r="26" spans="1:12" ht="26.25" customHeight="1">
      <c r="A26" s="110" t="s">
        <v>321</v>
      </c>
      <c r="B26" s="108" t="s">
        <v>322</v>
      </c>
      <c r="C26" s="109" t="s">
        <v>323</v>
      </c>
      <c r="D26" s="110" t="s">
        <v>38</v>
      </c>
      <c r="E26" s="110" t="s">
        <v>48</v>
      </c>
      <c r="F26" s="110" t="s">
        <v>39</v>
      </c>
      <c r="G26" s="110" t="s">
        <v>38</v>
      </c>
      <c r="H26" s="110" t="s">
        <v>53</v>
      </c>
      <c r="I26" s="110" t="s">
        <v>284</v>
      </c>
      <c r="J26" s="110" t="s">
        <v>324</v>
      </c>
      <c r="K26" s="111">
        <v>32643372.6</v>
      </c>
      <c r="L26" s="112">
        <f>L27</f>
        <v>8654.7</v>
      </c>
    </row>
    <row r="27" spans="1:12" ht="35.25" customHeight="1">
      <c r="A27" s="110" t="s">
        <v>325</v>
      </c>
      <c r="B27" s="108" t="s">
        <v>326</v>
      </c>
      <c r="C27" s="109" t="s">
        <v>327</v>
      </c>
      <c r="D27" s="110" t="s">
        <v>38</v>
      </c>
      <c r="E27" s="110" t="s">
        <v>48</v>
      </c>
      <c r="F27" s="110" t="s">
        <v>39</v>
      </c>
      <c r="G27" s="110" t="s">
        <v>38</v>
      </c>
      <c r="H27" s="110" t="s">
        <v>48</v>
      </c>
      <c r="I27" s="110" t="s">
        <v>284</v>
      </c>
      <c r="J27" s="110" t="s">
        <v>324</v>
      </c>
      <c r="K27" s="111">
        <v>32643372.6</v>
      </c>
      <c r="L27" s="112">
        <v>8654.7</v>
      </c>
    </row>
    <row r="28" spans="1:12" ht="45.75" customHeight="1" hidden="1">
      <c r="A28" s="100" t="s">
        <v>328</v>
      </c>
      <c r="B28" s="101"/>
      <c r="C28" s="102" t="s">
        <v>329</v>
      </c>
      <c r="D28" s="103" t="s">
        <v>38</v>
      </c>
      <c r="E28" s="103" t="s">
        <v>330</v>
      </c>
      <c r="F28" s="103" t="s">
        <v>53</v>
      </c>
      <c r="G28" s="103" t="s">
        <v>53</v>
      </c>
      <c r="H28" s="103" t="s">
        <v>53</v>
      </c>
      <c r="I28" s="103" t="s">
        <v>284</v>
      </c>
      <c r="J28" s="103" t="s">
        <v>285</v>
      </c>
      <c r="K28" s="104"/>
      <c r="L28" s="105">
        <f>L29</f>
        <v>0</v>
      </c>
    </row>
    <row r="29" spans="1:18" ht="46.5" customHeight="1" hidden="1">
      <c r="A29" s="107"/>
      <c r="B29" s="108"/>
      <c r="C29" s="109" t="s">
        <v>331</v>
      </c>
      <c r="D29" s="110" t="s">
        <v>38</v>
      </c>
      <c r="E29" s="110" t="s">
        <v>330</v>
      </c>
      <c r="F29" s="110" t="s">
        <v>48</v>
      </c>
      <c r="G29" s="110" t="s">
        <v>53</v>
      </c>
      <c r="H29" s="110" t="s">
        <v>53</v>
      </c>
      <c r="I29" s="110" t="s">
        <v>284</v>
      </c>
      <c r="J29" s="110" t="s">
        <v>56</v>
      </c>
      <c r="K29" s="111"/>
      <c r="L29" s="112">
        <f>L30</f>
        <v>0</v>
      </c>
      <c r="R29" s="106"/>
    </row>
    <row r="30" spans="1:12" ht="39" customHeight="1" hidden="1">
      <c r="A30" s="107"/>
      <c r="B30" s="108"/>
      <c r="C30" s="109" t="s">
        <v>332</v>
      </c>
      <c r="D30" s="110" t="s">
        <v>38</v>
      </c>
      <c r="E30" s="110" t="s">
        <v>330</v>
      </c>
      <c r="F30" s="110" t="s">
        <v>48</v>
      </c>
      <c r="G30" s="110" t="s">
        <v>39</v>
      </c>
      <c r="H30" s="110" t="s">
        <v>48</v>
      </c>
      <c r="I30" s="110" t="s">
        <v>284</v>
      </c>
      <c r="J30" s="110" t="s">
        <v>12</v>
      </c>
      <c r="K30" s="111"/>
      <c r="L30" s="112">
        <v>0</v>
      </c>
    </row>
    <row r="31" spans="1:12" ht="47.25" customHeight="1" hidden="1">
      <c r="A31" s="107" t="s">
        <v>328</v>
      </c>
      <c r="B31" s="108"/>
      <c r="C31" s="109" t="s">
        <v>329</v>
      </c>
      <c r="D31" s="110" t="s">
        <v>38</v>
      </c>
      <c r="E31" s="110" t="s">
        <v>330</v>
      </c>
      <c r="F31" s="110" t="s">
        <v>53</v>
      </c>
      <c r="G31" s="110" t="s">
        <v>53</v>
      </c>
      <c r="H31" s="110" t="s">
        <v>53</v>
      </c>
      <c r="I31" s="110" t="s">
        <v>53</v>
      </c>
      <c r="J31" s="110" t="s">
        <v>285</v>
      </c>
      <c r="K31" s="111"/>
      <c r="L31" s="112">
        <f>L32</f>
        <v>0</v>
      </c>
    </row>
    <row r="32" spans="1:12" ht="33" customHeight="1" hidden="1">
      <c r="A32" s="110" t="s">
        <v>333</v>
      </c>
      <c r="B32" s="108"/>
      <c r="C32" s="109" t="s">
        <v>334</v>
      </c>
      <c r="D32" s="110" t="s">
        <v>38</v>
      </c>
      <c r="E32" s="110" t="s">
        <v>330</v>
      </c>
      <c r="F32" s="110" t="s">
        <v>48</v>
      </c>
      <c r="G32" s="110" t="s">
        <v>53</v>
      </c>
      <c r="H32" s="110" t="s">
        <v>53</v>
      </c>
      <c r="I32" s="110" t="s">
        <v>53</v>
      </c>
      <c r="J32" s="110" t="s">
        <v>285</v>
      </c>
      <c r="K32" s="111"/>
      <c r="L32" s="112">
        <f>L33</f>
        <v>0</v>
      </c>
    </row>
    <row r="33" spans="1:12" ht="29.25" customHeight="1" hidden="1">
      <c r="A33" s="110" t="s">
        <v>335</v>
      </c>
      <c r="B33" s="108"/>
      <c r="C33" s="109" t="s">
        <v>336</v>
      </c>
      <c r="D33" s="110" t="s">
        <v>38</v>
      </c>
      <c r="E33" s="110" t="s">
        <v>330</v>
      </c>
      <c r="F33" s="110" t="s">
        <v>48</v>
      </c>
      <c r="G33" s="110" t="s">
        <v>38</v>
      </c>
      <c r="H33" s="110" t="s">
        <v>53</v>
      </c>
      <c r="I33" s="110" t="s">
        <v>53</v>
      </c>
      <c r="J33" s="110" t="s">
        <v>337</v>
      </c>
      <c r="K33" s="111"/>
      <c r="L33" s="112">
        <f>L34</f>
        <v>0</v>
      </c>
    </row>
    <row r="34" spans="1:12" ht="32.25" customHeight="1" hidden="1">
      <c r="A34" s="110" t="s">
        <v>338</v>
      </c>
      <c r="B34" s="108"/>
      <c r="C34" s="109" t="s">
        <v>339</v>
      </c>
      <c r="D34" s="110" t="s">
        <v>38</v>
      </c>
      <c r="E34" s="110" t="s">
        <v>330</v>
      </c>
      <c r="F34" s="110" t="s">
        <v>48</v>
      </c>
      <c r="G34" s="110" t="s">
        <v>38</v>
      </c>
      <c r="H34" s="110" t="s">
        <v>48</v>
      </c>
      <c r="I34" s="110" t="s">
        <v>53</v>
      </c>
      <c r="J34" s="110" t="s">
        <v>337</v>
      </c>
      <c r="K34" s="111"/>
      <c r="L34" s="112">
        <v>0</v>
      </c>
    </row>
    <row r="35" spans="1:18" s="106" customFormat="1" ht="38.25" customHeight="1">
      <c r="A35" s="100">
        <v>3</v>
      </c>
      <c r="B35" s="101" t="s">
        <v>340</v>
      </c>
      <c r="C35" s="102" t="s">
        <v>341</v>
      </c>
      <c r="D35" s="103" t="s">
        <v>38</v>
      </c>
      <c r="E35" s="103" t="s">
        <v>53</v>
      </c>
      <c r="F35" s="103" t="s">
        <v>53</v>
      </c>
      <c r="G35" s="103" t="s">
        <v>53</v>
      </c>
      <c r="H35" s="103" t="s">
        <v>53</v>
      </c>
      <c r="I35" s="103" t="s">
        <v>284</v>
      </c>
      <c r="J35" s="103" t="s">
        <v>285</v>
      </c>
      <c r="K35" s="104">
        <v>1696521.1</v>
      </c>
      <c r="L35" s="105">
        <f>L12</f>
        <v>614</v>
      </c>
      <c r="R35" s="81"/>
    </row>
  </sheetData>
  <sheetProtection/>
  <mergeCells count="11">
    <mergeCell ref="L9:L10"/>
    <mergeCell ref="C2:L2"/>
    <mergeCell ref="C3:L3"/>
    <mergeCell ref="C4:L4"/>
    <mergeCell ref="A5:L5"/>
    <mergeCell ref="A7:L7"/>
    <mergeCell ref="A9:A10"/>
    <mergeCell ref="B9:B10"/>
    <mergeCell ref="C9:C10"/>
    <mergeCell ref="D9:J9"/>
    <mergeCell ref="K9:K10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7">
      <selection activeCell="G24" sqref="G24"/>
    </sheetView>
  </sheetViews>
  <sheetFormatPr defaultColWidth="9.140625" defaultRowHeight="15"/>
  <cols>
    <col min="1" max="1" width="3.00390625" style="116" customWidth="1"/>
    <col min="2" max="3" width="9.140625" style="116" customWidth="1"/>
    <col min="4" max="4" width="44.140625" style="128" customWidth="1"/>
    <col min="5" max="5" width="8.421875" style="140" customWidth="1"/>
    <col min="6" max="6" width="10.28125" style="140" customWidth="1"/>
    <col min="7" max="7" width="17.28125" style="140" customWidth="1"/>
    <col min="8" max="253" width="9.140625" style="116" customWidth="1"/>
    <col min="254" max="254" width="3.00390625" style="116" customWidth="1"/>
    <col min="255" max="16384" width="9.140625" style="116" customWidth="1"/>
  </cols>
  <sheetData>
    <row r="1" spans="1:7" ht="12.75" customHeight="1">
      <c r="A1" s="114"/>
      <c r="B1" s="114"/>
      <c r="C1" s="114"/>
      <c r="D1" s="114"/>
      <c r="E1" s="115"/>
      <c r="F1" s="115"/>
      <c r="G1" s="115"/>
    </row>
    <row r="2" spans="1:7" s="118" customFormat="1" ht="15.75" customHeight="1">
      <c r="A2" s="117"/>
      <c r="B2" s="117"/>
      <c r="C2" s="188" t="s">
        <v>342</v>
      </c>
      <c r="D2" s="188"/>
      <c r="E2" s="188"/>
      <c r="F2" s="188"/>
      <c r="G2" s="188"/>
    </row>
    <row r="3" spans="1:7" s="118" customFormat="1" ht="15.75" customHeight="1">
      <c r="A3" s="117"/>
      <c r="B3" s="117"/>
      <c r="C3" s="188" t="s">
        <v>75</v>
      </c>
      <c r="D3" s="188"/>
      <c r="E3" s="188"/>
      <c r="F3" s="188"/>
      <c r="G3" s="188"/>
    </row>
    <row r="4" spans="1:7" s="118" customFormat="1" ht="15.75" customHeight="1">
      <c r="A4" s="117"/>
      <c r="B4" s="117"/>
      <c r="C4" s="188" t="s">
        <v>124</v>
      </c>
      <c r="D4" s="188"/>
      <c r="E4" s="188"/>
      <c r="F4" s="188"/>
      <c r="G4" s="188"/>
    </row>
    <row r="5" spans="1:7" s="118" customFormat="1" ht="18" customHeight="1">
      <c r="A5" s="119"/>
      <c r="B5" s="119"/>
      <c r="C5" s="215" t="s">
        <v>358</v>
      </c>
      <c r="D5" s="215"/>
      <c r="E5" s="215"/>
      <c r="F5" s="215"/>
      <c r="G5" s="215"/>
    </row>
    <row r="6" spans="1:7" ht="9.75" customHeight="1">
      <c r="A6" s="120"/>
      <c r="B6" s="120"/>
      <c r="C6" s="120"/>
      <c r="D6" s="216"/>
      <c r="E6" s="216"/>
      <c r="F6" s="216"/>
      <c r="G6" s="121"/>
    </row>
    <row r="7" spans="1:7" s="118" customFormat="1" ht="36" customHeight="1">
      <c r="A7" s="217" t="s">
        <v>343</v>
      </c>
      <c r="B7" s="217"/>
      <c r="C7" s="217"/>
      <c r="D7" s="217"/>
      <c r="E7" s="217"/>
      <c r="F7" s="217"/>
      <c r="G7" s="217"/>
    </row>
    <row r="8" spans="1:7" s="118" customFormat="1" ht="12.75">
      <c r="A8" s="217"/>
      <c r="B8" s="217"/>
      <c r="C8" s="217"/>
      <c r="D8" s="217"/>
      <c r="E8" s="217"/>
      <c r="F8" s="217"/>
      <c r="G8" s="217"/>
    </row>
    <row r="9" spans="1:7" s="118" customFormat="1" ht="26.25" customHeight="1">
      <c r="A9" s="217"/>
      <c r="B9" s="217"/>
      <c r="C9" s="217"/>
      <c r="D9" s="217"/>
      <c r="E9" s="217"/>
      <c r="F9" s="217"/>
      <c r="G9" s="217"/>
    </row>
    <row r="10" spans="1:7" ht="9.75" customHeight="1">
      <c r="A10" s="120"/>
      <c r="B10" s="122"/>
      <c r="C10" s="122"/>
      <c r="D10" s="123"/>
      <c r="E10" s="124"/>
      <c r="F10" s="124"/>
      <c r="G10" s="125"/>
    </row>
    <row r="11" spans="1:7" s="128" customFormat="1" ht="31.5" customHeight="1">
      <c r="A11" s="126" t="s">
        <v>344</v>
      </c>
      <c r="B11" s="218" t="s">
        <v>345</v>
      </c>
      <c r="C11" s="218"/>
      <c r="D11" s="218"/>
      <c r="E11" s="126" t="s">
        <v>58</v>
      </c>
      <c r="F11" s="127" t="s">
        <v>59</v>
      </c>
      <c r="G11" s="127" t="s">
        <v>133</v>
      </c>
    </row>
    <row r="12" spans="1:7" s="128" customFormat="1" ht="15.75" customHeight="1">
      <c r="A12" s="129"/>
      <c r="B12" s="219" t="s">
        <v>60</v>
      </c>
      <c r="C12" s="220"/>
      <c r="D12" s="221"/>
      <c r="E12" s="130" t="s">
        <v>38</v>
      </c>
      <c r="F12" s="130"/>
      <c r="G12" s="131">
        <f>G13+G14+G15+G16+G17</f>
        <v>3622.2000000000003</v>
      </c>
    </row>
    <row r="13" spans="1:7" s="128" customFormat="1" ht="36" customHeight="1">
      <c r="A13" s="129"/>
      <c r="B13" s="222" t="s">
        <v>346</v>
      </c>
      <c r="C13" s="223"/>
      <c r="D13" s="224"/>
      <c r="E13" s="130" t="s">
        <v>38</v>
      </c>
      <c r="F13" s="130" t="s">
        <v>39</v>
      </c>
      <c r="G13" s="132">
        <v>869.3</v>
      </c>
    </row>
    <row r="14" spans="1:7" s="128" customFormat="1" ht="48.75" customHeight="1">
      <c r="A14" s="129"/>
      <c r="B14" s="222" t="s">
        <v>347</v>
      </c>
      <c r="C14" s="223"/>
      <c r="D14" s="224"/>
      <c r="E14" s="130" t="s">
        <v>38</v>
      </c>
      <c r="F14" s="130" t="s">
        <v>40</v>
      </c>
      <c r="G14" s="132">
        <v>2192.5</v>
      </c>
    </row>
    <row r="15" spans="1:7" s="128" customFormat="1" ht="19.5" customHeight="1">
      <c r="A15" s="129"/>
      <c r="B15" s="222" t="s">
        <v>94</v>
      </c>
      <c r="C15" s="223"/>
      <c r="D15" s="224"/>
      <c r="E15" s="130" t="s">
        <v>38</v>
      </c>
      <c r="F15" s="130" t="s">
        <v>41</v>
      </c>
      <c r="G15" s="132">
        <v>202</v>
      </c>
    </row>
    <row r="16" spans="1:7" s="128" customFormat="1" ht="18" customHeight="1">
      <c r="A16" s="129"/>
      <c r="B16" s="212" t="s">
        <v>348</v>
      </c>
      <c r="C16" s="213"/>
      <c r="D16" s="214"/>
      <c r="E16" s="130" t="s">
        <v>38</v>
      </c>
      <c r="F16" s="130" t="s">
        <v>42</v>
      </c>
      <c r="G16" s="132">
        <v>0</v>
      </c>
    </row>
    <row r="17" spans="1:7" s="128" customFormat="1" ht="16.5" customHeight="1">
      <c r="A17" s="129"/>
      <c r="B17" s="212" t="s">
        <v>65</v>
      </c>
      <c r="C17" s="213"/>
      <c r="D17" s="214"/>
      <c r="E17" s="130" t="s">
        <v>38</v>
      </c>
      <c r="F17" s="130" t="s">
        <v>43</v>
      </c>
      <c r="G17" s="132">
        <v>358.4</v>
      </c>
    </row>
    <row r="18" spans="1:7" s="128" customFormat="1" ht="20.25" customHeight="1">
      <c r="A18" s="129"/>
      <c r="B18" s="228" t="s">
        <v>70</v>
      </c>
      <c r="C18" s="229"/>
      <c r="D18" s="230"/>
      <c r="E18" s="130" t="s">
        <v>39</v>
      </c>
      <c r="F18" s="130"/>
      <c r="G18" s="132">
        <f>G19</f>
        <v>241.6</v>
      </c>
    </row>
    <row r="19" spans="1:7" s="128" customFormat="1" ht="18" customHeight="1">
      <c r="A19" s="129"/>
      <c r="B19" s="222" t="s">
        <v>71</v>
      </c>
      <c r="C19" s="223"/>
      <c r="D19" s="224"/>
      <c r="E19" s="130" t="s">
        <v>39</v>
      </c>
      <c r="F19" s="130" t="s">
        <v>44</v>
      </c>
      <c r="G19" s="132">
        <v>241.6</v>
      </c>
    </row>
    <row r="20" spans="1:7" s="128" customFormat="1" ht="28.5" customHeight="1">
      <c r="A20" s="129"/>
      <c r="B20" s="231" t="s">
        <v>349</v>
      </c>
      <c r="C20" s="229"/>
      <c r="D20" s="230"/>
      <c r="E20" s="130" t="s">
        <v>44</v>
      </c>
      <c r="F20" s="130"/>
      <c r="G20" s="132">
        <f>G21+G22</f>
        <v>10</v>
      </c>
    </row>
    <row r="21" spans="1:7" s="128" customFormat="1" ht="19.5" customHeight="1">
      <c r="A21" s="129"/>
      <c r="B21" s="232" t="s">
        <v>148</v>
      </c>
      <c r="C21" s="223"/>
      <c r="D21" s="224"/>
      <c r="E21" s="130" t="s">
        <v>44</v>
      </c>
      <c r="F21" s="130" t="s">
        <v>45</v>
      </c>
      <c r="G21" s="132">
        <v>5</v>
      </c>
    </row>
    <row r="22" spans="1:7" s="128" customFormat="1" ht="31.5" customHeight="1">
      <c r="A22" s="129"/>
      <c r="B22" s="233" t="s">
        <v>350</v>
      </c>
      <c r="C22" s="234"/>
      <c r="D22" s="235"/>
      <c r="E22" s="130" t="s">
        <v>44</v>
      </c>
      <c r="F22" s="130" t="s">
        <v>46</v>
      </c>
      <c r="G22" s="132">
        <v>5</v>
      </c>
    </row>
    <row r="23" spans="1:7" s="128" customFormat="1" ht="23.25" customHeight="1">
      <c r="A23" s="129"/>
      <c r="B23" s="228" t="s">
        <v>351</v>
      </c>
      <c r="C23" s="229"/>
      <c r="D23" s="230"/>
      <c r="E23" s="130" t="s">
        <v>40</v>
      </c>
      <c r="F23" s="130"/>
      <c r="G23" s="132">
        <f>G24+G25</f>
        <v>2484.7</v>
      </c>
    </row>
    <row r="24" spans="1:7" s="128" customFormat="1" ht="19.5" customHeight="1">
      <c r="A24" s="129"/>
      <c r="B24" s="236" t="s">
        <v>352</v>
      </c>
      <c r="C24" s="237"/>
      <c r="D24" s="238"/>
      <c r="E24" s="130" t="s">
        <v>40</v>
      </c>
      <c r="F24" s="130" t="s">
        <v>45</v>
      </c>
      <c r="G24" s="132">
        <v>2472.7</v>
      </c>
    </row>
    <row r="25" spans="1:8" s="134" customFormat="1" ht="18.75" customHeight="1">
      <c r="A25" s="129"/>
      <c r="B25" s="236" t="s">
        <v>72</v>
      </c>
      <c r="C25" s="237"/>
      <c r="D25" s="238"/>
      <c r="E25" s="130" t="s">
        <v>40</v>
      </c>
      <c r="F25" s="130" t="s">
        <v>47</v>
      </c>
      <c r="G25" s="132">
        <v>12</v>
      </c>
      <c r="H25" s="133"/>
    </row>
    <row r="26" spans="1:7" s="128" customFormat="1" ht="15.75" customHeight="1">
      <c r="A26" s="129"/>
      <c r="B26" s="228" t="s">
        <v>66</v>
      </c>
      <c r="C26" s="229"/>
      <c r="D26" s="230"/>
      <c r="E26" s="130" t="s">
        <v>48</v>
      </c>
      <c r="F26" s="130"/>
      <c r="G26" s="131">
        <f>G27+G28</f>
        <v>1763</v>
      </c>
    </row>
    <row r="27" spans="1:7" s="128" customFormat="1" ht="15.75" customHeight="1">
      <c r="A27" s="129"/>
      <c r="B27" s="236" t="s">
        <v>68</v>
      </c>
      <c r="C27" s="237"/>
      <c r="D27" s="238"/>
      <c r="E27" s="130" t="s">
        <v>48</v>
      </c>
      <c r="F27" s="130" t="s">
        <v>39</v>
      </c>
      <c r="G27" s="132">
        <v>1643</v>
      </c>
    </row>
    <row r="28" spans="1:9" ht="15.75" customHeight="1">
      <c r="A28" s="129"/>
      <c r="B28" s="225" t="s">
        <v>73</v>
      </c>
      <c r="C28" s="226"/>
      <c r="D28" s="227"/>
      <c r="E28" s="130" t="s">
        <v>48</v>
      </c>
      <c r="F28" s="130" t="s">
        <v>44</v>
      </c>
      <c r="G28" s="131">
        <v>120</v>
      </c>
      <c r="H28" s="135"/>
      <c r="I28" s="135"/>
    </row>
    <row r="29" spans="1:9" ht="21" customHeight="1">
      <c r="A29" s="129"/>
      <c r="B29" s="219" t="s">
        <v>353</v>
      </c>
      <c r="C29" s="220"/>
      <c r="D29" s="221"/>
      <c r="E29" s="130" t="s">
        <v>49</v>
      </c>
      <c r="F29" s="130"/>
      <c r="G29" s="136">
        <f>G30</f>
        <v>0</v>
      </c>
      <c r="H29" s="135"/>
      <c r="I29" s="135"/>
    </row>
    <row r="30" spans="1:9" ht="24.75" customHeight="1">
      <c r="A30" s="129"/>
      <c r="B30" s="225" t="s">
        <v>354</v>
      </c>
      <c r="C30" s="226"/>
      <c r="D30" s="227"/>
      <c r="E30" s="130" t="s">
        <v>49</v>
      </c>
      <c r="F30" s="130" t="s">
        <v>38</v>
      </c>
      <c r="G30" s="136">
        <v>0</v>
      </c>
      <c r="H30" s="135"/>
      <c r="I30" s="135"/>
    </row>
    <row r="31" spans="1:7" ht="18" customHeight="1">
      <c r="A31" s="129"/>
      <c r="B31" s="219" t="s">
        <v>67</v>
      </c>
      <c r="C31" s="220"/>
      <c r="D31" s="221"/>
      <c r="E31" s="130" t="s">
        <v>46</v>
      </c>
      <c r="F31" s="130"/>
      <c r="G31" s="131">
        <f>G32</f>
        <v>418.6</v>
      </c>
    </row>
    <row r="32" spans="1:7" ht="19.5" customHeight="1">
      <c r="A32" s="129"/>
      <c r="B32" s="225" t="s">
        <v>32</v>
      </c>
      <c r="C32" s="226"/>
      <c r="D32" s="227"/>
      <c r="E32" s="130">
        <v>10</v>
      </c>
      <c r="F32" s="130" t="s">
        <v>38</v>
      </c>
      <c r="G32" s="132">
        <v>418.6</v>
      </c>
    </row>
    <row r="33" spans="1:7" ht="18.75" customHeight="1">
      <c r="A33" s="129"/>
      <c r="B33" s="228" t="s">
        <v>116</v>
      </c>
      <c r="C33" s="229"/>
      <c r="D33" s="230"/>
      <c r="E33" s="130" t="s">
        <v>42</v>
      </c>
      <c r="F33" s="130"/>
      <c r="G33" s="132">
        <f>G34</f>
        <v>114.6</v>
      </c>
    </row>
    <row r="34" spans="1:7" ht="25.5" customHeight="1">
      <c r="A34" s="129"/>
      <c r="B34" s="236" t="s">
        <v>34</v>
      </c>
      <c r="C34" s="237"/>
      <c r="D34" s="238"/>
      <c r="E34" s="130" t="s">
        <v>42</v>
      </c>
      <c r="F34" s="130" t="s">
        <v>39</v>
      </c>
      <c r="G34" s="132">
        <v>114.6</v>
      </c>
    </row>
    <row r="35" spans="1:7" ht="33.75" customHeight="1">
      <c r="A35" s="137"/>
      <c r="B35" s="228" t="s">
        <v>355</v>
      </c>
      <c r="C35" s="229"/>
      <c r="D35" s="230"/>
      <c r="E35" s="130" t="s">
        <v>43</v>
      </c>
      <c r="F35" s="130"/>
      <c r="G35" s="132">
        <f>G36</f>
        <v>0</v>
      </c>
    </row>
    <row r="36" spans="1:7" ht="34.5" customHeight="1">
      <c r="A36" s="137"/>
      <c r="B36" s="236" t="s">
        <v>356</v>
      </c>
      <c r="C36" s="237"/>
      <c r="D36" s="238"/>
      <c r="E36" s="130" t="s">
        <v>43</v>
      </c>
      <c r="F36" s="130" t="s">
        <v>38</v>
      </c>
      <c r="G36" s="132">
        <v>0</v>
      </c>
    </row>
    <row r="37" spans="1:7" ht="23.25" customHeight="1">
      <c r="A37" s="138"/>
      <c r="B37" s="239" t="s">
        <v>51</v>
      </c>
      <c r="C37" s="240"/>
      <c r="D37" s="241"/>
      <c r="E37" s="139"/>
      <c r="F37" s="139"/>
      <c r="G37" s="131">
        <f>G12+G18+G20+G23+G26+G29+G31+G33+G35</f>
        <v>8654.7</v>
      </c>
    </row>
  </sheetData>
  <sheetProtection/>
  <mergeCells count="33">
    <mergeCell ref="B35:D35"/>
    <mergeCell ref="B36:D36"/>
    <mergeCell ref="B37:D37"/>
    <mergeCell ref="B29:D29"/>
    <mergeCell ref="B30:D30"/>
    <mergeCell ref="B31:D31"/>
    <mergeCell ref="B32:D32"/>
    <mergeCell ref="B33:D33"/>
    <mergeCell ref="B34:D34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C2:G2"/>
    <mergeCell ref="C3:G3"/>
    <mergeCell ref="C4:G4"/>
    <mergeCell ref="C5:G5"/>
    <mergeCell ref="D6:F6"/>
    <mergeCell ref="A7:G9"/>
    <mergeCell ref="B11:D11"/>
    <mergeCell ref="B12:D12"/>
    <mergeCell ref="B13:D13"/>
    <mergeCell ref="B14:D14"/>
    <mergeCell ref="B15:D1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3"/>
  <sheetViews>
    <sheetView zoomScalePageLayoutView="0" workbookViewId="0" topLeftCell="A97">
      <selection activeCell="H98" sqref="H98"/>
    </sheetView>
  </sheetViews>
  <sheetFormatPr defaultColWidth="9.140625" defaultRowHeight="15"/>
  <cols>
    <col min="1" max="1" width="52.00390625" style="1" customWidth="1"/>
    <col min="2" max="2" width="7.57421875" style="1" customWidth="1"/>
    <col min="3" max="3" width="7.8515625" style="36" customWidth="1"/>
    <col min="4" max="4" width="8.00390625" style="36" customWidth="1"/>
    <col min="5" max="5" width="10.140625" style="38" customWidth="1"/>
    <col min="6" max="6" width="7.421875" style="36" customWidth="1"/>
    <col min="7" max="7" width="8.421875" style="36" hidden="1" customWidth="1"/>
    <col min="8" max="8" width="10.57421875" style="23" customWidth="1"/>
    <col min="9" max="9" width="8.8515625" style="2" customWidth="1"/>
    <col min="10" max="16384" width="9.140625" style="2" customWidth="1"/>
  </cols>
  <sheetData>
    <row r="1" spans="7:8" ht="15.75" customHeight="1">
      <c r="G1" s="253"/>
      <c r="H1" s="253"/>
    </row>
    <row r="2" spans="1:9" s="4" customFormat="1" ht="14.25" customHeight="1">
      <c r="A2" s="189" t="s">
        <v>130</v>
      </c>
      <c r="B2" s="189"/>
      <c r="C2" s="189"/>
      <c r="D2" s="189"/>
      <c r="E2" s="189"/>
      <c r="F2" s="189"/>
      <c r="G2" s="189"/>
      <c r="H2" s="189"/>
      <c r="I2" s="3"/>
    </row>
    <row r="3" spans="1:9" s="4" customFormat="1" ht="14.25" customHeight="1">
      <c r="A3" s="189" t="s">
        <v>75</v>
      </c>
      <c r="B3" s="189"/>
      <c r="C3" s="189"/>
      <c r="D3" s="189"/>
      <c r="E3" s="189"/>
      <c r="F3" s="189"/>
      <c r="G3" s="189"/>
      <c r="H3" s="189"/>
      <c r="I3" s="3"/>
    </row>
    <row r="4" spans="1:9" s="4" customFormat="1" ht="14.25" customHeight="1">
      <c r="A4" s="189" t="s">
        <v>124</v>
      </c>
      <c r="B4" s="189"/>
      <c r="C4" s="189"/>
      <c r="D4" s="189"/>
      <c r="E4" s="189"/>
      <c r="F4" s="189"/>
      <c r="G4" s="189"/>
      <c r="H4" s="189"/>
      <c r="I4" s="3"/>
    </row>
    <row r="5" spans="1:9" s="4" customFormat="1" ht="15" customHeight="1">
      <c r="A5" s="207" t="s">
        <v>359</v>
      </c>
      <c r="B5" s="207"/>
      <c r="C5" s="207"/>
      <c r="D5" s="207"/>
      <c r="E5" s="207"/>
      <c r="F5" s="207"/>
      <c r="G5" s="207"/>
      <c r="H5" s="207"/>
      <c r="I5" s="3"/>
    </row>
    <row r="6" spans="1:8" ht="18.75" customHeight="1">
      <c r="A6" s="5"/>
      <c r="B6" s="5"/>
      <c r="C6" s="5"/>
      <c r="D6" s="5"/>
      <c r="E6" s="39"/>
      <c r="F6" s="5"/>
      <c r="G6" s="5"/>
      <c r="H6" s="5"/>
    </row>
    <row r="7" spans="1:11" ht="66.75" customHeight="1">
      <c r="A7" s="252" t="s">
        <v>132</v>
      </c>
      <c r="B7" s="252"/>
      <c r="C7" s="252"/>
      <c r="D7" s="252"/>
      <c r="E7" s="252"/>
      <c r="F7" s="252"/>
      <c r="G7" s="252"/>
      <c r="H7" s="252"/>
      <c r="K7" s="4"/>
    </row>
    <row r="8" spans="1:8" s="7" customFormat="1" ht="15" customHeight="1">
      <c r="A8" s="244" t="s">
        <v>76</v>
      </c>
      <c r="B8" s="246" t="s">
        <v>57</v>
      </c>
      <c r="C8" s="248" t="s">
        <v>58</v>
      </c>
      <c r="D8" s="246" t="s">
        <v>59</v>
      </c>
      <c r="E8" s="250" t="s">
        <v>77</v>
      </c>
      <c r="F8" s="250" t="s">
        <v>0</v>
      </c>
      <c r="G8" s="242" t="s">
        <v>1</v>
      </c>
      <c r="H8" s="6" t="s">
        <v>52</v>
      </c>
    </row>
    <row r="9" spans="1:8" s="7" customFormat="1" ht="17.25" customHeight="1">
      <c r="A9" s="245"/>
      <c r="B9" s="247"/>
      <c r="C9" s="249"/>
      <c r="D9" s="247"/>
      <c r="E9" s="251"/>
      <c r="F9" s="251"/>
      <c r="G9" s="243"/>
      <c r="H9" s="8" t="s">
        <v>133</v>
      </c>
    </row>
    <row r="10" spans="1:8" ht="19.5" customHeight="1">
      <c r="A10" s="40" t="s">
        <v>60</v>
      </c>
      <c r="B10" s="40"/>
      <c r="C10" s="41" t="s">
        <v>38</v>
      </c>
      <c r="D10" s="41" t="s">
        <v>53</v>
      </c>
      <c r="E10" s="41"/>
      <c r="F10" s="41"/>
      <c r="G10" s="41"/>
      <c r="H10" s="42">
        <f>H11+H18+H34+H39+H44</f>
        <v>3622.2000000000003</v>
      </c>
    </row>
    <row r="11" spans="1:8" ht="33.75" customHeight="1">
      <c r="A11" s="9" t="s">
        <v>78</v>
      </c>
      <c r="B11" s="9"/>
      <c r="C11" s="10" t="s">
        <v>38</v>
      </c>
      <c r="D11" s="10" t="s">
        <v>39</v>
      </c>
      <c r="E11" s="10"/>
      <c r="F11" s="10"/>
      <c r="G11" s="10"/>
      <c r="H11" s="34">
        <f>H12</f>
        <v>869.3000000000001</v>
      </c>
    </row>
    <row r="12" spans="1:10" ht="24.75" customHeight="1">
      <c r="A12" s="9" t="s">
        <v>134</v>
      </c>
      <c r="B12" s="9"/>
      <c r="C12" s="10" t="s">
        <v>38</v>
      </c>
      <c r="D12" s="10" t="s">
        <v>39</v>
      </c>
      <c r="E12" s="12" t="s">
        <v>79</v>
      </c>
      <c r="F12" s="10"/>
      <c r="G12" s="10"/>
      <c r="H12" s="34">
        <f>H13</f>
        <v>869.3000000000001</v>
      </c>
      <c r="J12" s="13"/>
    </row>
    <row r="13" spans="1:8" ht="26.25" customHeight="1">
      <c r="A13" s="9" t="s">
        <v>135</v>
      </c>
      <c r="B13" s="9"/>
      <c r="C13" s="10" t="s">
        <v>38</v>
      </c>
      <c r="D13" s="10" t="s">
        <v>39</v>
      </c>
      <c r="E13" s="12" t="s">
        <v>80</v>
      </c>
      <c r="F13" s="10"/>
      <c r="G13" s="10"/>
      <c r="H13" s="34">
        <f>H14</f>
        <v>869.3000000000001</v>
      </c>
    </row>
    <row r="14" spans="1:8" ht="50.25" customHeight="1">
      <c r="A14" s="9" t="s">
        <v>81</v>
      </c>
      <c r="B14" s="9"/>
      <c r="C14" s="10" t="s">
        <v>38</v>
      </c>
      <c r="D14" s="10" t="s">
        <v>39</v>
      </c>
      <c r="E14" s="12" t="s">
        <v>80</v>
      </c>
      <c r="F14" s="10" t="s">
        <v>82</v>
      </c>
      <c r="G14" s="10"/>
      <c r="H14" s="34">
        <f>SUM(H15)</f>
        <v>869.3000000000001</v>
      </c>
    </row>
    <row r="15" spans="1:8" ht="27.75" customHeight="1">
      <c r="A15" s="9" t="s">
        <v>83</v>
      </c>
      <c r="B15" s="9"/>
      <c r="C15" s="10" t="s">
        <v>38</v>
      </c>
      <c r="D15" s="10" t="s">
        <v>39</v>
      </c>
      <c r="E15" s="12" t="s">
        <v>80</v>
      </c>
      <c r="F15" s="10" t="s">
        <v>84</v>
      </c>
      <c r="G15" s="10"/>
      <c r="H15" s="34">
        <f>H16+H17</f>
        <v>869.3000000000001</v>
      </c>
    </row>
    <row r="16" spans="1:8" ht="18.75" customHeight="1">
      <c r="A16" s="9" t="s">
        <v>136</v>
      </c>
      <c r="B16" s="9"/>
      <c r="C16" s="10" t="s">
        <v>38</v>
      </c>
      <c r="D16" s="10" t="s">
        <v>39</v>
      </c>
      <c r="E16" s="12" t="s">
        <v>80</v>
      </c>
      <c r="F16" s="10" t="s">
        <v>2</v>
      </c>
      <c r="G16" s="10" t="s">
        <v>3</v>
      </c>
      <c r="H16" s="34">
        <v>667.7</v>
      </c>
    </row>
    <row r="17" spans="1:8" ht="39" customHeight="1">
      <c r="A17" s="9" t="s">
        <v>137</v>
      </c>
      <c r="B17" s="9"/>
      <c r="C17" s="10" t="s">
        <v>38</v>
      </c>
      <c r="D17" s="10" t="s">
        <v>39</v>
      </c>
      <c r="E17" s="12" t="s">
        <v>80</v>
      </c>
      <c r="F17" s="10" t="s">
        <v>4</v>
      </c>
      <c r="G17" s="10" t="s">
        <v>5</v>
      </c>
      <c r="H17" s="34">
        <v>201.6</v>
      </c>
    </row>
    <row r="18" spans="1:8" ht="36.75" customHeight="1">
      <c r="A18" s="9" t="s">
        <v>85</v>
      </c>
      <c r="B18" s="9"/>
      <c r="C18" s="10" t="s">
        <v>38</v>
      </c>
      <c r="D18" s="10" t="s">
        <v>40</v>
      </c>
      <c r="E18" s="10"/>
      <c r="F18" s="10"/>
      <c r="G18" s="10"/>
      <c r="H18" s="34">
        <f>H21+H25+H29</f>
        <v>2192.5</v>
      </c>
    </row>
    <row r="19" spans="1:8" ht="23.25" customHeight="1">
      <c r="A19" s="9" t="s">
        <v>138</v>
      </c>
      <c r="B19" s="9"/>
      <c r="C19" s="10" t="s">
        <v>38</v>
      </c>
      <c r="D19" s="10" t="s">
        <v>40</v>
      </c>
      <c r="E19" s="12" t="s">
        <v>86</v>
      </c>
      <c r="F19" s="10"/>
      <c r="G19" s="10"/>
      <c r="H19" s="34">
        <f>H20</f>
        <v>2192.5</v>
      </c>
    </row>
    <row r="20" spans="1:8" ht="25.5" customHeight="1">
      <c r="A20" s="9" t="s">
        <v>139</v>
      </c>
      <c r="B20" s="9"/>
      <c r="C20" s="10" t="s">
        <v>38</v>
      </c>
      <c r="D20" s="10" t="s">
        <v>40</v>
      </c>
      <c r="E20" s="12" t="s">
        <v>87</v>
      </c>
      <c r="F20" s="10"/>
      <c r="G20" s="10"/>
      <c r="H20" s="34">
        <f>SUM(H25+H29+H21)</f>
        <v>2192.5</v>
      </c>
    </row>
    <row r="21" spans="1:8" ht="51" customHeight="1">
      <c r="A21" s="9" t="s">
        <v>81</v>
      </c>
      <c r="B21" s="9"/>
      <c r="C21" s="10" t="s">
        <v>38</v>
      </c>
      <c r="D21" s="10" t="s">
        <v>40</v>
      </c>
      <c r="E21" s="12" t="s">
        <v>87</v>
      </c>
      <c r="F21" s="10" t="s">
        <v>82</v>
      </c>
      <c r="G21" s="10"/>
      <c r="H21" s="34">
        <f>H22</f>
        <v>1902.5</v>
      </c>
    </row>
    <row r="22" spans="1:8" ht="25.5" customHeight="1">
      <c r="A22" s="9" t="s">
        <v>83</v>
      </c>
      <c r="B22" s="9"/>
      <c r="C22" s="10" t="s">
        <v>38</v>
      </c>
      <c r="D22" s="10" t="s">
        <v>40</v>
      </c>
      <c r="E22" s="12" t="s">
        <v>87</v>
      </c>
      <c r="F22" s="10" t="s">
        <v>84</v>
      </c>
      <c r="G22" s="10"/>
      <c r="H22" s="34">
        <f>H23+H24</f>
        <v>1902.5</v>
      </c>
    </row>
    <row r="23" spans="1:8" ht="18" customHeight="1">
      <c r="A23" s="9" t="s">
        <v>136</v>
      </c>
      <c r="B23" s="9"/>
      <c r="C23" s="10" t="s">
        <v>38</v>
      </c>
      <c r="D23" s="10" t="s">
        <v>40</v>
      </c>
      <c r="E23" s="12" t="s">
        <v>87</v>
      </c>
      <c r="F23" s="10" t="s">
        <v>2</v>
      </c>
      <c r="G23" s="10" t="s">
        <v>3</v>
      </c>
      <c r="H23" s="34">
        <v>1461.2</v>
      </c>
    </row>
    <row r="24" spans="1:8" ht="42.75" customHeight="1">
      <c r="A24" s="9" t="s">
        <v>137</v>
      </c>
      <c r="B24" s="9"/>
      <c r="C24" s="10" t="s">
        <v>38</v>
      </c>
      <c r="D24" s="10" t="s">
        <v>40</v>
      </c>
      <c r="E24" s="12" t="s">
        <v>87</v>
      </c>
      <c r="F24" s="10" t="s">
        <v>4</v>
      </c>
      <c r="G24" s="10" t="s">
        <v>5</v>
      </c>
      <c r="H24" s="34">
        <v>441.3</v>
      </c>
    </row>
    <row r="25" spans="1:8" ht="29.25" customHeight="1">
      <c r="A25" s="9" t="s">
        <v>88</v>
      </c>
      <c r="B25" s="9"/>
      <c r="C25" s="10" t="s">
        <v>38</v>
      </c>
      <c r="D25" s="10" t="s">
        <v>40</v>
      </c>
      <c r="E25" s="12" t="s">
        <v>87</v>
      </c>
      <c r="F25" s="10" t="s">
        <v>89</v>
      </c>
      <c r="G25" s="10"/>
      <c r="H25" s="34">
        <f>SUM(H26)</f>
        <v>281.40000000000003</v>
      </c>
    </row>
    <row r="26" spans="1:8" ht="26.25" customHeight="1">
      <c r="A26" s="9" t="s">
        <v>90</v>
      </c>
      <c r="B26" s="9"/>
      <c r="C26" s="10" t="s">
        <v>38</v>
      </c>
      <c r="D26" s="10" t="s">
        <v>40</v>
      </c>
      <c r="E26" s="12" t="s">
        <v>87</v>
      </c>
      <c r="F26" s="10" t="s">
        <v>91</v>
      </c>
      <c r="G26" s="10"/>
      <c r="H26" s="34">
        <f>H27+H28</f>
        <v>281.40000000000003</v>
      </c>
    </row>
    <row r="27" spans="1:8" ht="18.75" customHeight="1">
      <c r="A27" s="9" t="s">
        <v>140</v>
      </c>
      <c r="B27" s="9"/>
      <c r="C27" s="10" t="s">
        <v>38</v>
      </c>
      <c r="D27" s="10" t="s">
        <v>40</v>
      </c>
      <c r="E27" s="12" t="s">
        <v>87</v>
      </c>
      <c r="F27" s="10" t="s">
        <v>6</v>
      </c>
      <c r="G27" s="10"/>
      <c r="H27" s="34">
        <v>271.3</v>
      </c>
    </row>
    <row r="28" spans="1:8" ht="18.75" customHeight="1">
      <c r="A28" s="9" t="s">
        <v>173</v>
      </c>
      <c r="B28" s="25"/>
      <c r="C28" s="10" t="s">
        <v>38</v>
      </c>
      <c r="D28" s="10" t="s">
        <v>40</v>
      </c>
      <c r="E28" s="12" t="s">
        <v>87</v>
      </c>
      <c r="F28" s="10" t="s">
        <v>172</v>
      </c>
      <c r="G28" s="10"/>
      <c r="H28" s="34">
        <v>10.1</v>
      </c>
    </row>
    <row r="29" spans="1:8" ht="18.75" customHeight="1">
      <c r="A29" s="9" t="s">
        <v>93</v>
      </c>
      <c r="B29" s="25"/>
      <c r="C29" s="10" t="s">
        <v>38</v>
      </c>
      <c r="D29" s="10" t="s">
        <v>40</v>
      </c>
      <c r="E29" s="12" t="s">
        <v>87</v>
      </c>
      <c r="F29" s="10" t="s">
        <v>55</v>
      </c>
      <c r="G29" s="10"/>
      <c r="H29" s="34">
        <f>H30</f>
        <v>8.6</v>
      </c>
    </row>
    <row r="30" spans="1:8" ht="18" customHeight="1">
      <c r="A30" s="9" t="s">
        <v>141</v>
      </c>
      <c r="B30" s="25"/>
      <c r="C30" s="10" t="s">
        <v>38</v>
      </c>
      <c r="D30" s="10" t="s">
        <v>40</v>
      </c>
      <c r="E30" s="12" t="s">
        <v>87</v>
      </c>
      <c r="F30" s="10" t="s">
        <v>62</v>
      </c>
      <c r="G30" s="10"/>
      <c r="H30" s="34">
        <f>H31+H32+H33</f>
        <v>8.6</v>
      </c>
    </row>
    <row r="31" spans="1:8" ht="21" customHeight="1">
      <c r="A31" s="9" t="s">
        <v>61</v>
      </c>
      <c r="B31" s="25"/>
      <c r="C31" s="10" t="s">
        <v>38</v>
      </c>
      <c r="D31" s="10" t="s">
        <v>40</v>
      </c>
      <c r="E31" s="12" t="s">
        <v>87</v>
      </c>
      <c r="F31" s="10" t="s">
        <v>10</v>
      </c>
      <c r="G31" s="10"/>
      <c r="H31" s="34">
        <v>2.3</v>
      </c>
    </row>
    <row r="32" spans="1:8" ht="21" customHeight="1">
      <c r="A32" s="9" t="s">
        <v>142</v>
      </c>
      <c r="B32" s="25"/>
      <c r="C32" s="10" t="s">
        <v>38</v>
      </c>
      <c r="D32" s="10" t="s">
        <v>40</v>
      </c>
      <c r="E32" s="12" t="s">
        <v>87</v>
      </c>
      <c r="F32" s="10" t="s">
        <v>11</v>
      </c>
      <c r="G32" s="10"/>
      <c r="H32" s="34">
        <v>4.5</v>
      </c>
    </row>
    <row r="33" spans="1:8" ht="21" customHeight="1">
      <c r="A33" s="9" t="s">
        <v>143</v>
      </c>
      <c r="B33" s="25"/>
      <c r="C33" s="10" t="s">
        <v>38</v>
      </c>
      <c r="D33" s="10" t="s">
        <v>40</v>
      </c>
      <c r="E33" s="12" t="s">
        <v>87</v>
      </c>
      <c r="F33" s="10" t="s">
        <v>13</v>
      </c>
      <c r="G33" s="10"/>
      <c r="H33" s="34">
        <v>1.8</v>
      </c>
    </row>
    <row r="34" spans="1:8" ht="21.75" customHeight="1">
      <c r="A34" s="9" t="s">
        <v>94</v>
      </c>
      <c r="B34" s="25"/>
      <c r="C34" s="10" t="s">
        <v>38</v>
      </c>
      <c r="D34" s="10" t="s">
        <v>41</v>
      </c>
      <c r="E34" s="10"/>
      <c r="F34" s="10"/>
      <c r="G34" s="10"/>
      <c r="H34" s="34">
        <f>H35</f>
        <v>202</v>
      </c>
    </row>
    <row r="35" spans="1:8" ht="21" customHeight="1">
      <c r="A35" s="9" t="s">
        <v>95</v>
      </c>
      <c r="B35" s="25"/>
      <c r="C35" s="10" t="s">
        <v>38</v>
      </c>
      <c r="D35" s="10" t="s">
        <v>41</v>
      </c>
      <c r="E35" s="10" t="s">
        <v>96</v>
      </c>
      <c r="F35" s="10"/>
      <c r="G35" s="10"/>
      <c r="H35" s="34">
        <f>H36</f>
        <v>202</v>
      </c>
    </row>
    <row r="36" spans="1:8" ht="22.5" customHeight="1">
      <c r="A36" s="9" t="s">
        <v>97</v>
      </c>
      <c r="B36" s="25"/>
      <c r="C36" s="10" t="s">
        <v>38</v>
      </c>
      <c r="D36" s="10" t="s">
        <v>41</v>
      </c>
      <c r="E36" s="10" t="s">
        <v>15</v>
      </c>
      <c r="F36" s="10"/>
      <c r="G36" s="10"/>
      <c r="H36" s="34">
        <f>H37</f>
        <v>202</v>
      </c>
    </row>
    <row r="37" spans="1:8" ht="16.5" customHeight="1">
      <c r="A37" s="9" t="s">
        <v>93</v>
      </c>
      <c r="B37" s="25"/>
      <c r="C37" s="10" t="s">
        <v>38</v>
      </c>
      <c r="D37" s="10" t="s">
        <v>41</v>
      </c>
      <c r="E37" s="10" t="s">
        <v>15</v>
      </c>
      <c r="F37" s="10" t="s">
        <v>55</v>
      </c>
      <c r="G37" s="10"/>
      <c r="H37" s="34">
        <f>H38</f>
        <v>202</v>
      </c>
    </row>
    <row r="38" spans="1:8" ht="16.5" customHeight="1">
      <c r="A38" s="9" t="s">
        <v>63</v>
      </c>
      <c r="B38" s="25"/>
      <c r="C38" s="10" t="s">
        <v>38</v>
      </c>
      <c r="D38" s="10" t="s">
        <v>41</v>
      </c>
      <c r="E38" s="10" t="s">
        <v>15</v>
      </c>
      <c r="F38" s="10" t="s">
        <v>14</v>
      </c>
      <c r="G38" s="10"/>
      <c r="H38" s="34">
        <v>202</v>
      </c>
    </row>
    <row r="39" spans="1:8" ht="17.25" customHeight="1">
      <c r="A39" s="24" t="s">
        <v>98</v>
      </c>
      <c r="B39" s="32"/>
      <c r="C39" s="10" t="s">
        <v>38</v>
      </c>
      <c r="D39" s="10" t="s">
        <v>42</v>
      </c>
      <c r="E39" s="10"/>
      <c r="F39" s="10"/>
      <c r="G39" s="11"/>
      <c r="H39" s="34">
        <f>SUM(H40)</f>
        <v>0</v>
      </c>
    </row>
    <row r="40" spans="1:8" ht="18.75" customHeight="1">
      <c r="A40" s="24" t="s">
        <v>99</v>
      </c>
      <c r="B40" s="32"/>
      <c r="C40" s="10" t="s">
        <v>38</v>
      </c>
      <c r="D40" s="10" t="s">
        <v>42</v>
      </c>
      <c r="E40" s="10" t="s">
        <v>16</v>
      </c>
      <c r="F40" s="10"/>
      <c r="G40" s="11"/>
      <c r="H40" s="34">
        <f>SUM(H41)</f>
        <v>0</v>
      </c>
    </row>
    <row r="41" spans="1:8" ht="17.25" customHeight="1">
      <c r="A41" s="24" t="s">
        <v>100</v>
      </c>
      <c r="B41" s="32"/>
      <c r="C41" s="10" t="s">
        <v>38</v>
      </c>
      <c r="D41" s="10" t="s">
        <v>42</v>
      </c>
      <c r="E41" s="10" t="s">
        <v>16</v>
      </c>
      <c r="F41" s="10"/>
      <c r="G41" s="11"/>
      <c r="H41" s="34">
        <f>SUM(H42)</f>
        <v>0</v>
      </c>
    </row>
    <row r="42" spans="1:8" ht="17.25" customHeight="1">
      <c r="A42" s="24" t="s">
        <v>93</v>
      </c>
      <c r="B42" s="32"/>
      <c r="C42" s="10" t="s">
        <v>38</v>
      </c>
      <c r="D42" s="10" t="s">
        <v>42</v>
      </c>
      <c r="E42" s="10" t="s">
        <v>16</v>
      </c>
      <c r="F42" s="10" t="s">
        <v>55</v>
      </c>
      <c r="G42" s="11"/>
      <c r="H42" s="34">
        <f>SUM(H43)</f>
        <v>0</v>
      </c>
    </row>
    <row r="43" spans="1:8" ht="16.5" customHeight="1">
      <c r="A43" s="24" t="s">
        <v>64</v>
      </c>
      <c r="B43" s="32"/>
      <c r="C43" s="10" t="s">
        <v>38</v>
      </c>
      <c r="D43" s="10" t="s">
        <v>42</v>
      </c>
      <c r="E43" s="10" t="s">
        <v>16</v>
      </c>
      <c r="F43" s="10" t="s">
        <v>17</v>
      </c>
      <c r="G43" s="11"/>
      <c r="H43" s="34">
        <v>0</v>
      </c>
    </row>
    <row r="44" spans="1:8" ht="21.75" customHeight="1">
      <c r="A44" s="9" t="s">
        <v>65</v>
      </c>
      <c r="B44" s="25"/>
      <c r="C44" s="10" t="s">
        <v>38</v>
      </c>
      <c r="D44" s="10" t="s">
        <v>43</v>
      </c>
      <c r="E44" s="10"/>
      <c r="F44" s="10"/>
      <c r="G44" s="10"/>
      <c r="H44" s="34">
        <f>H45+H59+H63+H57</f>
        <v>358.40000000000003</v>
      </c>
    </row>
    <row r="45" spans="1:8" ht="27.75" customHeight="1">
      <c r="A45" s="9" t="s">
        <v>144</v>
      </c>
      <c r="B45" s="25"/>
      <c r="C45" s="10" t="s">
        <v>38</v>
      </c>
      <c r="D45" s="10" t="s">
        <v>43</v>
      </c>
      <c r="E45" s="16">
        <v>6180000000</v>
      </c>
      <c r="F45" s="10"/>
      <c r="G45" s="10"/>
      <c r="H45" s="34">
        <f>H46</f>
        <v>288.90000000000003</v>
      </c>
    </row>
    <row r="46" spans="1:8" ht="21.75" customHeight="1">
      <c r="A46" s="9" t="s">
        <v>101</v>
      </c>
      <c r="B46" s="25"/>
      <c r="C46" s="10" t="s">
        <v>38</v>
      </c>
      <c r="D46" s="10" t="s">
        <v>43</v>
      </c>
      <c r="E46" s="16">
        <v>6180090000</v>
      </c>
      <c r="F46" s="10"/>
      <c r="G46" s="10"/>
      <c r="H46" s="34">
        <f>H49+H50+H54</f>
        <v>288.90000000000003</v>
      </c>
    </row>
    <row r="47" spans="1:8" ht="24" customHeight="1">
      <c r="A47" s="9" t="s">
        <v>88</v>
      </c>
      <c r="B47" s="25"/>
      <c r="C47" s="10" t="s">
        <v>38</v>
      </c>
      <c r="D47" s="10" t="s">
        <v>43</v>
      </c>
      <c r="E47" s="16">
        <v>6180090010</v>
      </c>
      <c r="F47" s="10" t="s">
        <v>89</v>
      </c>
      <c r="G47" s="10"/>
      <c r="H47" s="34">
        <f>SUM(H48)</f>
        <v>254.8</v>
      </c>
    </row>
    <row r="48" spans="1:8" ht="23.25" customHeight="1">
      <c r="A48" s="9" t="s">
        <v>90</v>
      </c>
      <c r="B48" s="25"/>
      <c r="C48" s="10" t="s">
        <v>38</v>
      </c>
      <c r="D48" s="10" t="s">
        <v>43</v>
      </c>
      <c r="E48" s="16">
        <v>6180090010</v>
      </c>
      <c r="F48" s="10" t="s">
        <v>91</v>
      </c>
      <c r="G48" s="10"/>
      <c r="H48" s="34">
        <f>SUM(H49)</f>
        <v>254.8</v>
      </c>
    </row>
    <row r="49" spans="1:8" ht="22.5" customHeight="1">
      <c r="A49" s="9" t="s">
        <v>140</v>
      </c>
      <c r="B49" s="25"/>
      <c r="C49" s="10" t="s">
        <v>38</v>
      </c>
      <c r="D49" s="10" t="s">
        <v>43</v>
      </c>
      <c r="E49" s="16">
        <v>6180090010</v>
      </c>
      <c r="F49" s="10" t="s">
        <v>6</v>
      </c>
      <c r="G49" s="10"/>
      <c r="H49" s="34">
        <v>254.8</v>
      </c>
    </row>
    <row r="50" spans="1:8" ht="21.75" customHeight="1">
      <c r="A50" s="9" t="s">
        <v>93</v>
      </c>
      <c r="B50" s="25"/>
      <c r="C50" s="10" t="s">
        <v>38</v>
      </c>
      <c r="D50" s="10" t="s">
        <v>43</v>
      </c>
      <c r="E50" s="16">
        <v>6180090010</v>
      </c>
      <c r="F50" s="10" t="s">
        <v>55</v>
      </c>
      <c r="G50" s="10"/>
      <c r="H50" s="34">
        <f>SUM(H51)</f>
        <v>24.1</v>
      </c>
    </row>
    <row r="51" spans="1:8" ht="21.75" customHeight="1">
      <c r="A51" s="9" t="s">
        <v>141</v>
      </c>
      <c r="B51" s="25"/>
      <c r="C51" s="10" t="s">
        <v>38</v>
      </c>
      <c r="D51" s="10" t="s">
        <v>43</v>
      </c>
      <c r="E51" s="16">
        <v>6180090010</v>
      </c>
      <c r="F51" s="10" t="s">
        <v>62</v>
      </c>
      <c r="G51" s="10"/>
      <c r="H51" s="34">
        <f>H52+H53</f>
        <v>24.1</v>
      </c>
    </row>
    <row r="52" spans="1:8" ht="21.75" customHeight="1">
      <c r="A52" s="9" t="s">
        <v>61</v>
      </c>
      <c r="B52" s="25"/>
      <c r="C52" s="10" t="s">
        <v>38</v>
      </c>
      <c r="D52" s="10" t="s">
        <v>43</v>
      </c>
      <c r="E52" s="16">
        <v>6180090010</v>
      </c>
      <c r="F52" s="10" t="s">
        <v>10</v>
      </c>
      <c r="G52" s="10"/>
      <c r="H52" s="34">
        <v>23.1</v>
      </c>
    </row>
    <row r="53" spans="1:8" ht="21.75" customHeight="1">
      <c r="A53" s="9" t="s">
        <v>143</v>
      </c>
      <c r="B53" s="25"/>
      <c r="C53" s="10" t="s">
        <v>38</v>
      </c>
      <c r="D53" s="10" t="s">
        <v>43</v>
      </c>
      <c r="E53" s="16">
        <v>6180090010</v>
      </c>
      <c r="F53" s="10" t="s">
        <v>13</v>
      </c>
      <c r="G53" s="10"/>
      <c r="H53" s="34">
        <v>1</v>
      </c>
    </row>
    <row r="54" spans="1:8" ht="24" customHeight="1">
      <c r="A54" s="9" t="s">
        <v>88</v>
      </c>
      <c r="B54" s="25"/>
      <c r="C54" s="10" t="s">
        <v>38</v>
      </c>
      <c r="D54" s="10" t="s">
        <v>43</v>
      </c>
      <c r="E54" s="16">
        <v>6180090030</v>
      </c>
      <c r="F54" s="10" t="s">
        <v>89</v>
      </c>
      <c r="G54" s="10"/>
      <c r="H54" s="34">
        <f>SUM(H55)</f>
        <v>10</v>
      </c>
    </row>
    <row r="55" spans="1:8" ht="24.75" customHeight="1">
      <c r="A55" s="9" t="s">
        <v>90</v>
      </c>
      <c r="B55" s="25"/>
      <c r="C55" s="10" t="s">
        <v>38</v>
      </c>
      <c r="D55" s="10" t="s">
        <v>43</v>
      </c>
      <c r="E55" s="16">
        <v>6180090030</v>
      </c>
      <c r="F55" s="10" t="s">
        <v>91</v>
      </c>
      <c r="G55" s="10" t="s">
        <v>92</v>
      </c>
      <c r="H55" s="34">
        <f>H56</f>
        <v>10</v>
      </c>
    </row>
    <row r="56" spans="1:8" ht="23.25" customHeight="1">
      <c r="A56" s="9" t="s">
        <v>145</v>
      </c>
      <c r="B56" s="25"/>
      <c r="C56" s="10" t="s">
        <v>38</v>
      </c>
      <c r="D56" s="10" t="s">
        <v>43</v>
      </c>
      <c r="E56" s="16">
        <v>6180090030</v>
      </c>
      <c r="F56" s="10" t="s">
        <v>6</v>
      </c>
      <c r="G56" s="10" t="s">
        <v>92</v>
      </c>
      <c r="H56" s="34">
        <v>10</v>
      </c>
    </row>
    <row r="57" spans="1:8" ht="22.5" customHeight="1">
      <c r="A57" s="9" t="s">
        <v>122</v>
      </c>
      <c r="B57" s="25"/>
      <c r="C57" s="10" t="s">
        <v>38</v>
      </c>
      <c r="D57" s="10" t="s">
        <v>43</v>
      </c>
      <c r="E57" s="16">
        <v>6180000401</v>
      </c>
      <c r="F57" s="10" t="s">
        <v>56</v>
      </c>
      <c r="G57" s="10"/>
      <c r="H57" s="34">
        <f>H58</f>
        <v>32.5</v>
      </c>
    </row>
    <row r="58" spans="1:8" ht="22.5" customHeight="1">
      <c r="A58" s="9" t="s">
        <v>123</v>
      </c>
      <c r="B58" s="25"/>
      <c r="C58" s="10" t="s">
        <v>38</v>
      </c>
      <c r="D58" s="10" t="s">
        <v>43</v>
      </c>
      <c r="E58" s="16">
        <v>6180000401</v>
      </c>
      <c r="F58" s="10" t="s">
        <v>12</v>
      </c>
      <c r="G58" s="10"/>
      <c r="H58" s="34">
        <v>32.5</v>
      </c>
    </row>
    <row r="59" spans="1:8" ht="24" customHeight="1">
      <c r="A59" s="9" t="s">
        <v>69</v>
      </c>
      <c r="B59" s="25"/>
      <c r="C59" s="10" t="s">
        <v>38</v>
      </c>
      <c r="D59" s="10" t="s">
        <v>43</v>
      </c>
      <c r="E59" s="10" t="s">
        <v>18</v>
      </c>
      <c r="F59" s="10"/>
      <c r="G59" s="10"/>
      <c r="H59" s="34">
        <f>H62</f>
        <v>33</v>
      </c>
    </row>
    <row r="60" spans="1:8" ht="23.25" customHeight="1">
      <c r="A60" s="9" t="s">
        <v>88</v>
      </c>
      <c r="B60" s="25"/>
      <c r="C60" s="10" t="s">
        <v>38</v>
      </c>
      <c r="D60" s="10" t="s">
        <v>43</v>
      </c>
      <c r="E60" s="10" t="s">
        <v>18</v>
      </c>
      <c r="F60" s="10" t="s">
        <v>89</v>
      </c>
      <c r="G60" s="10"/>
      <c r="H60" s="34">
        <f>SUM(H62)</f>
        <v>33</v>
      </c>
    </row>
    <row r="61" spans="1:8" ht="21.75" customHeight="1">
      <c r="A61" s="9" t="s">
        <v>90</v>
      </c>
      <c r="B61" s="25"/>
      <c r="C61" s="10" t="s">
        <v>38</v>
      </c>
      <c r="D61" s="10" t="s">
        <v>43</v>
      </c>
      <c r="E61" s="10" t="s">
        <v>18</v>
      </c>
      <c r="F61" s="10" t="s">
        <v>91</v>
      </c>
      <c r="G61" s="10"/>
      <c r="H61" s="34">
        <f>SUM(H62)</f>
        <v>33</v>
      </c>
    </row>
    <row r="62" spans="1:8" ht="26.25" customHeight="1">
      <c r="A62" s="9" t="s">
        <v>140</v>
      </c>
      <c r="B62" s="25"/>
      <c r="C62" s="10" t="s">
        <v>38</v>
      </c>
      <c r="D62" s="10" t="s">
        <v>43</v>
      </c>
      <c r="E62" s="10" t="s">
        <v>18</v>
      </c>
      <c r="F62" s="10" t="s">
        <v>6</v>
      </c>
      <c r="G62" s="10"/>
      <c r="H62" s="34">
        <v>33</v>
      </c>
    </row>
    <row r="63" spans="1:8" ht="19.5" customHeight="1">
      <c r="A63" s="9" t="s">
        <v>146</v>
      </c>
      <c r="B63" s="25"/>
      <c r="C63" s="10" t="s">
        <v>38</v>
      </c>
      <c r="D63" s="10" t="s">
        <v>43</v>
      </c>
      <c r="E63" s="10" t="s">
        <v>102</v>
      </c>
      <c r="F63" s="10"/>
      <c r="G63" s="10"/>
      <c r="H63" s="34">
        <f>H64+H68</f>
        <v>4</v>
      </c>
    </row>
    <row r="64" spans="1:8" ht="39" customHeight="1">
      <c r="A64" s="29" t="s">
        <v>121</v>
      </c>
      <c r="B64" s="25"/>
      <c r="C64" s="10" t="s">
        <v>38</v>
      </c>
      <c r="D64" s="10" t="s">
        <v>43</v>
      </c>
      <c r="E64" s="10" t="s">
        <v>120</v>
      </c>
      <c r="F64" s="10"/>
      <c r="G64" s="10"/>
      <c r="H64" s="34">
        <f>H65</f>
        <v>2</v>
      </c>
    </row>
    <row r="65" spans="1:8" ht="24.75" customHeight="1">
      <c r="A65" s="9" t="s">
        <v>88</v>
      </c>
      <c r="B65" s="25"/>
      <c r="C65" s="10" t="s">
        <v>38</v>
      </c>
      <c r="D65" s="10" t="s">
        <v>43</v>
      </c>
      <c r="E65" s="10" t="s">
        <v>120</v>
      </c>
      <c r="F65" s="10" t="s">
        <v>89</v>
      </c>
      <c r="G65" s="10"/>
      <c r="H65" s="34">
        <f>H66</f>
        <v>2</v>
      </c>
    </row>
    <row r="66" spans="1:8" ht="27.75" customHeight="1">
      <c r="A66" s="9" t="s">
        <v>90</v>
      </c>
      <c r="B66" s="25"/>
      <c r="C66" s="10" t="s">
        <v>38</v>
      </c>
      <c r="D66" s="10" t="s">
        <v>43</v>
      </c>
      <c r="E66" s="10" t="s">
        <v>120</v>
      </c>
      <c r="F66" s="10" t="s">
        <v>91</v>
      </c>
      <c r="G66" s="10" t="s">
        <v>9</v>
      </c>
      <c r="H66" s="34">
        <f>H67</f>
        <v>2</v>
      </c>
    </row>
    <row r="67" spans="1:8" ht="27.75" customHeight="1">
      <c r="A67" s="9" t="s">
        <v>140</v>
      </c>
      <c r="B67" s="25"/>
      <c r="C67" s="10" t="s">
        <v>38</v>
      </c>
      <c r="D67" s="10" t="s">
        <v>43</v>
      </c>
      <c r="E67" s="10" t="s">
        <v>120</v>
      </c>
      <c r="F67" s="10" t="s">
        <v>6</v>
      </c>
      <c r="G67" s="10" t="s">
        <v>9</v>
      </c>
      <c r="H67" s="34">
        <v>2</v>
      </c>
    </row>
    <row r="68" spans="1:8" ht="36" customHeight="1">
      <c r="A68" s="29" t="s">
        <v>126</v>
      </c>
      <c r="B68" s="25"/>
      <c r="C68" s="10" t="s">
        <v>38</v>
      </c>
      <c r="D68" s="10" t="s">
        <v>43</v>
      </c>
      <c r="E68" s="10" t="s">
        <v>127</v>
      </c>
      <c r="F68" s="10"/>
      <c r="G68" s="10"/>
      <c r="H68" s="34">
        <f>H69</f>
        <v>2</v>
      </c>
    </row>
    <row r="69" spans="1:8" ht="27.75" customHeight="1">
      <c r="A69" s="9" t="s">
        <v>88</v>
      </c>
      <c r="B69" s="25"/>
      <c r="C69" s="10" t="s">
        <v>38</v>
      </c>
      <c r="D69" s="10" t="s">
        <v>43</v>
      </c>
      <c r="E69" s="10" t="s">
        <v>127</v>
      </c>
      <c r="F69" s="10" t="s">
        <v>89</v>
      </c>
      <c r="G69" s="10"/>
      <c r="H69" s="34">
        <f>H70</f>
        <v>2</v>
      </c>
    </row>
    <row r="70" spans="1:8" ht="27.75" customHeight="1">
      <c r="A70" s="9" t="s">
        <v>90</v>
      </c>
      <c r="B70" s="25"/>
      <c r="C70" s="10" t="s">
        <v>38</v>
      </c>
      <c r="D70" s="10" t="s">
        <v>43</v>
      </c>
      <c r="E70" s="10" t="s">
        <v>127</v>
      </c>
      <c r="F70" s="10" t="s">
        <v>91</v>
      </c>
      <c r="G70" s="10" t="s">
        <v>9</v>
      </c>
      <c r="H70" s="34">
        <f>H71</f>
        <v>2</v>
      </c>
    </row>
    <row r="71" spans="1:8" ht="27.75" customHeight="1">
      <c r="A71" s="9" t="s">
        <v>140</v>
      </c>
      <c r="B71" s="25"/>
      <c r="C71" s="10" t="s">
        <v>38</v>
      </c>
      <c r="D71" s="10" t="s">
        <v>43</v>
      </c>
      <c r="E71" s="10" t="s">
        <v>127</v>
      </c>
      <c r="F71" s="10" t="s">
        <v>6</v>
      </c>
      <c r="G71" s="10" t="s">
        <v>9</v>
      </c>
      <c r="H71" s="34">
        <v>2</v>
      </c>
    </row>
    <row r="72" spans="1:8" s="31" customFormat="1" ht="21.75" customHeight="1">
      <c r="A72" s="43" t="s">
        <v>70</v>
      </c>
      <c r="B72" s="44"/>
      <c r="C72" s="45" t="s">
        <v>39</v>
      </c>
      <c r="D72" s="45" t="s">
        <v>53</v>
      </c>
      <c r="E72" s="45"/>
      <c r="F72" s="45"/>
      <c r="G72" s="45"/>
      <c r="H72" s="46">
        <f>H73</f>
        <v>241.6</v>
      </c>
    </row>
    <row r="73" spans="1:8" ht="21.75" customHeight="1">
      <c r="A73" s="9" t="s">
        <v>71</v>
      </c>
      <c r="B73" s="25"/>
      <c r="C73" s="10" t="s">
        <v>39</v>
      </c>
      <c r="D73" s="10" t="s">
        <v>44</v>
      </c>
      <c r="E73" s="10"/>
      <c r="F73" s="10"/>
      <c r="G73" s="10"/>
      <c r="H73" s="34">
        <f>SUM(H74)</f>
        <v>241.6</v>
      </c>
    </row>
    <row r="74" spans="1:8" ht="29.25" customHeight="1">
      <c r="A74" s="9" t="s">
        <v>103</v>
      </c>
      <c r="B74" s="25"/>
      <c r="C74" s="10" t="s">
        <v>39</v>
      </c>
      <c r="D74" s="10" t="s">
        <v>44</v>
      </c>
      <c r="E74" s="10" t="s">
        <v>19</v>
      </c>
      <c r="F74" s="10"/>
      <c r="G74" s="10"/>
      <c r="H74" s="34">
        <f>SUM(H75)</f>
        <v>241.6</v>
      </c>
    </row>
    <row r="75" spans="1:8" ht="47.25" customHeight="1">
      <c r="A75" s="9" t="s">
        <v>81</v>
      </c>
      <c r="B75" s="25"/>
      <c r="C75" s="10" t="s">
        <v>39</v>
      </c>
      <c r="D75" s="10" t="s">
        <v>44</v>
      </c>
      <c r="E75" s="10" t="s">
        <v>19</v>
      </c>
      <c r="F75" s="10" t="s">
        <v>82</v>
      </c>
      <c r="G75" s="10"/>
      <c r="H75" s="34">
        <f>SUM(H76)</f>
        <v>241.6</v>
      </c>
    </row>
    <row r="76" spans="1:8" ht="30" customHeight="1">
      <c r="A76" s="9" t="s">
        <v>83</v>
      </c>
      <c r="B76" s="25"/>
      <c r="C76" s="10" t="s">
        <v>39</v>
      </c>
      <c r="D76" s="10" t="s">
        <v>44</v>
      </c>
      <c r="E76" s="10" t="s">
        <v>19</v>
      </c>
      <c r="F76" s="10" t="s">
        <v>84</v>
      </c>
      <c r="G76" s="10"/>
      <c r="H76" s="34">
        <f>H77+H78</f>
        <v>241.6</v>
      </c>
    </row>
    <row r="77" spans="1:8" ht="22.5" customHeight="1">
      <c r="A77" s="9" t="s">
        <v>136</v>
      </c>
      <c r="B77" s="25"/>
      <c r="C77" s="10" t="s">
        <v>39</v>
      </c>
      <c r="D77" s="10" t="s">
        <v>44</v>
      </c>
      <c r="E77" s="10" t="s">
        <v>19</v>
      </c>
      <c r="F77" s="10" t="s">
        <v>2</v>
      </c>
      <c r="G77" s="10" t="s">
        <v>3</v>
      </c>
      <c r="H77" s="34">
        <v>185.6</v>
      </c>
    </row>
    <row r="78" spans="1:8" ht="45.75" customHeight="1">
      <c r="A78" s="9" t="s">
        <v>137</v>
      </c>
      <c r="B78" s="25"/>
      <c r="C78" s="10" t="s">
        <v>39</v>
      </c>
      <c r="D78" s="10" t="s">
        <v>44</v>
      </c>
      <c r="E78" s="10" t="s">
        <v>19</v>
      </c>
      <c r="F78" s="10" t="s">
        <v>4</v>
      </c>
      <c r="G78" s="10" t="s">
        <v>5</v>
      </c>
      <c r="H78" s="34">
        <v>56</v>
      </c>
    </row>
    <row r="79" spans="1:8" ht="30.75" customHeight="1">
      <c r="A79" s="47" t="s">
        <v>147</v>
      </c>
      <c r="B79" s="48"/>
      <c r="C79" s="49" t="s">
        <v>44</v>
      </c>
      <c r="D79" s="49" t="s">
        <v>53</v>
      </c>
      <c r="E79" s="49"/>
      <c r="F79" s="49"/>
      <c r="G79" s="49"/>
      <c r="H79" s="50">
        <f>H80+H86</f>
        <v>10</v>
      </c>
    </row>
    <row r="80" spans="1:8" ht="18" customHeight="1">
      <c r="A80" s="9" t="s">
        <v>148</v>
      </c>
      <c r="B80" s="25"/>
      <c r="C80" s="10" t="s">
        <v>44</v>
      </c>
      <c r="D80" s="10" t="s">
        <v>45</v>
      </c>
      <c r="E80" s="10"/>
      <c r="F80" s="10"/>
      <c r="G80" s="10"/>
      <c r="H80" s="34">
        <f>H81</f>
        <v>5</v>
      </c>
    </row>
    <row r="81" spans="1:8" ht="26.25" customHeight="1">
      <c r="A81" s="9" t="s">
        <v>149</v>
      </c>
      <c r="B81" s="25"/>
      <c r="C81" s="10" t="s">
        <v>44</v>
      </c>
      <c r="D81" s="10" t="s">
        <v>45</v>
      </c>
      <c r="E81" s="10" t="s">
        <v>104</v>
      </c>
      <c r="F81" s="10"/>
      <c r="G81" s="10"/>
      <c r="H81" s="34">
        <f>H82</f>
        <v>5</v>
      </c>
    </row>
    <row r="82" spans="1:8" ht="29.25" customHeight="1">
      <c r="A82" s="9" t="s">
        <v>150</v>
      </c>
      <c r="B82" s="25"/>
      <c r="C82" s="10" t="s">
        <v>44</v>
      </c>
      <c r="D82" s="10" t="s">
        <v>45</v>
      </c>
      <c r="E82" s="10" t="s">
        <v>20</v>
      </c>
      <c r="F82" s="10"/>
      <c r="G82" s="10"/>
      <c r="H82" s="34">
        <f>SUM(H83)</f>
        <v>5</v>
      </c>
    </row>
    <row r="83" spans="1:8" ht="21.75" customHeight="1">
      <c r="A83" s="9" t="s">
        <v>88</v>
      </c>
      <c r="B83" s="25"/>
      <c r="C83" s="10" t="s">
        <v>44</v>
      </c>
      <c r="D83" s="10" t="s">
        <v>45</v>
      </c>
      <c r="E83" s="10" t="s">
        <v>20</v>
      </c>
      <c r="F83" s="10" t="s">
        <v>89</v>
      </c>
      <c r="G83" s="10"/>
      <c r="H83" s="34">
        <f>SUM(H85)</f>
        <v>5</v>
      </c>
    </row>
    <row r="84" spans="1:8" ht="21.75" customHeight="1">
      <c r="A84" s="9" t="s">
        <v>90</v>
      </c>
      <c r="B84" s="25"/>
      <c r="C84" s="10" t="s">
        <v>44</v>
      </c>
      <c r="D84" s="10" t="s">
        <v>45</v>
      </c>
      <c r="E84" s="10" t="s">
        <v>20</v>
      </c>
      <c r="F84" s="10" t="s">
        <v>91</v>
      </c>
      <c r="G84" s="10"/>
      <c r="H84" s="34">
        <f>SUM(H85)</f>
        <v>5</v>
      </c>
    </row>
    <row r="85" spans="1:8" ht="23.25" customHeight="1">
      <c r="A85" s="9" t="s">
        <v>140</v>
      </c>
      <c r="B85" s="25"/>
      <c r="C85" s="10" t="s">
        <v>44</v>
      </c>
      <c r="D85" s="10" t="s">
        <v>45</v>
      </c>
      <c r="E85" s="10" t="s">
        <v>20</v>
      </c>
      <c r="F85" s="10" t="s">
        <v>6</v>
      </c>
      <c r="G85" s="10"/>
      <c r="H85" s="34">
        <v>5</v>
      </c>
    </row>
    <row r="86" spans="1:8" ht="34.5" customHeight="1">
      <c r="A86" s="9" t="s">
        <v>151</v>
      </c>
      <c r="B86" s="25"/>
      <c r="C86" s="10" t="s">
        <v>44</v>
      </c>
      <c r="D86" s="10" t="s">
        <v>46</v>
      </c>
      <c r="E86" s="10"/>
      <c r="F86" s="10"/>
      <c r="G86" s="10"/>
      <c r="H86" s="34">
        <f>H87</f>
        <v>5</v>
      </c>
    </row>
    <row r="87" spans="1:8" ht="18.75" customHeight="1">
      <c r="A87" s="9" t="s">
        <v>152</v>
      </c>
      <c r="B87" s="25"/>
      <c r="C87" s="10" t="s">
        <v>44</v>
      </c>
      <c r="D87" s="10" t="s">
        <v>46</v>
      </c>
      <c r="E87" s="10" t="s">
        <v>105</v>
      </c>
      <c r="F87" s="10"/>
      <c r="G87" s="10"/>
      <c r="H87" s="34">
        <f>H88</f>
        <v>5</v>
      </c>
    </row>
    <row r="88" spans="1:8" ht="40.5" customHeight="1">
      <c r="A88" s="9" t="s">
        <v>153</v>
      </c>
      <c r="B88" s="25"/>
      <c r="C88" s="10" t="s">
        <v>44</v>
      </c>
      <c r="D88" s="10" t="s">
        <v>46</v>
      </c>
      <c r="E88" s="10" t="s">
        <v>22</v>
      </c>
      <c r="F88" s="10"/>
      <c r="G88" s="10"/>
      <c r="H88" s="34">
        <f>H89</f>
        <v>5</v>
      </c>
    </row>
    <row r="89" spans="1:8" ht="21.75" customHeight="1">
      <c r="A89" s="9" t="s">
        <v>88</v>
      </c>
      <c r="B89" s="25"/>
      <c r="C89" s="10" t="s">
        <v>44</v>
      </c>
      <c r="D89" s="10" t="s">
        <v>46</v>
      </c>
      <c r="E89" s="10" t="s">
        <v>22</v>
      </c>
      <c r="F89" s="10" t="s">
        <v>89</v>
      </c>
      <c r="G89" s="10"/>
      <c r="H89" s="34">
        <f>H90</f>
        <v>5</v>
      </c>
    </row>
    <row r="90" spans="1:8" ht="27.75" customHeight="1">
      <c r="A90" s="9" t="s">
        <v>90</v>
      </c>
      <c r="B90" s="25"/>
      <c r="C90" s="10" t="s">
        <v>44</v>
      </c>
      <c r="D90" s="10" t="s">
        <v>46</v>
      </c>
      <c r="E90" s="10" t="s">
        <v>22</v>
      </c>
      <c r="F90" s="10" t="s">
        <v>91</v>
      </c>
      <c r="G90" s="10"/>
      <c r="H90" s="34">
        <f>H91</f>
        <v>5</v>
      </c>
    </row>
    <row r="91" spans="1:8" ht="21" customHeight="1">
      <c r="A91" s="9" t="s">
        <v>140</v>
      </c>
      <c r="B91" s="25"/>
      <c r="C91" s="10" t="s">
        <v>44</v>
      </c>
      <c r="D91" s="10" t="s">
        <v>46</v>
      </c>
      <c r="E91" s="10" t="s">
        <v>22</v>
      </c>
      <c r="F91" s="10" t="s">
        <v>6</v>
      </c>
      <c r="G91" s="10"/>
      <c r="H91" s="34">
        <v>5</v>
      </c>
    </row>
    <row r="92" spans="1:8" ht="21.75" customHeight="1">
      <c r="A92" s="40" t="s">
        <v>154</v>
      </c>
      <c r="B92" s="51"/>
      <c r="C92" s="41" t="s">
        <v>40</v>
      </c>
      <c r="D92" s="41" t="s">
        <v>53</v>
      </c>
      <c r="E92" s="41"/>
      <c r="F92" s="41"/>
      <c r="G92" s="41"/>
      <c r="H92" s="42">
        <f>H93+H104</f>
        <v>2484.7</v>
      </c>
    </row>
    <row r="93" spans="1:8" ht="21.75" customHeight="1">
      <c r="A93" s="9" t="s">
        <v>24</v>
      </c>
      <c r="B93" s="25"/>
      <c r="C93" s="10" t="s">
        <v>40</v>
      </c>
      <c r="D93" s="10" t="s">
        <v>45</v>
      </c>
      <c r="E93" s="10"/>
      <c r="F93" s="10"/>
      <c r="G93" s="10"/>
      <c r="H93" s="34">
        <f>SUM(H94)</f>
        <v>2472.7</v>
      </c>
    </row>
    <row r="94" spans="1:8" ht="21.75" customHeight="1">
      <c r="A94" s="9" t="s">
        <v>74</v>
      </c>
      <c r="B94" s="19"/>
      <c r="C94" s="10" t="s">
        <v>40</v>
      </c>
      <c r="D94" s="10" t="s">
        <v>45</v>
      </c>
      <c r="E94" s="10" t="s">
        <v>102</v>
      </c>
      <c r="F94" s="10"/>
      <c r="G94" s="10"/>
      <c r="H94" s="34">
        <f>SUM(H95)</f>
        <v>2472.7</v>
      </c>
    </row>
    <row r="95" spans="1:8" ht="27.75" customHeight="1">
      <c r="A95" s="9" t="s">
        <v>106</v>
      </c>
      <c r="B95" s="25"/>
      <c r="C95" s="10" t="s">
        <v>40</v>
      </c>
      <c r="D95" s="10" t="s">
        <v>45</v>
      </c>
      <c r="E95" s="10" t="s">
        <v>23</v>
      </c>
      <c r="F95" s="10"/>
      <c r="G95" s="10"/>
      <c r="H95" s="34">
        <f>H96+H100</f>
        <v>2472.7</v>
      </c>
    </row>
    <row r="96" spans="1:8" ht="21.75" customHeight="1">
      <c r="A96" s="9" t="s">
        <v>88</v>
      </c>
      <c r="B96" s="25"/>
      <c r="C96" s="10" t="s">
        <v>40</v>
      </c>
      <c r="D96" s="10" t="s">
        <v>45</v>
      </c>
      <c r="E96" s="10" t="s">
        <v>23</v>
      </c>
      <c r="F96" s="10" t="s">
        <v>89</v>
      </c>
      <c r="G96" s="10"/>
      <c r="H96" s="34">
        <f>H97</f>
        <v>2272.7</v>
      </c>
    </row>
    <row r="97" spans="1:8" ht="21.75" customHeight="1">
      <c r="A97" s="9" t="s">
        <v>90</v>
      </c>
      <c r="B97" s="25"/>
      <c r="C97" s="10" t="s">
        <v>40</v>
      </c>
      <c r="D97" s="10" t="s">
        <v>45</v>
      </c>
      <c r="E97" s="10" t="s">
        <v>23</v>
      </c>
      <c r="F97" s="10" t="s">
        <v>91</v>
      </c>
      <c r="G97" s="10"/>
      <c r="H97" s="34">
        <f>H98+H99</f>
        <v>2272.7</v>
      </c>
    </row>
    <row r="98" spans="1:8" ht="21" customHeight="1">
      <c r="A98" s="9" t="s">
        <v>140</v>
      </c>
      <c r="B98" s="25"/>
      <c r="C98" s="10" t="s">
        <v>40</v>
      </c>
      <c r="D98" s="10" t="s">
        <v>45</v>
      </c>
      <c r="E98" s="10" t="s">
        <v>23</v>
      </c>
      <c r="F98" s="10" t="s">
        <v>6</v>
      </c>
      <c r="G98" s="10"/>
      <c r="H98" s="34">
        <v>1895.6</v>
      </c>
    </row>
    <row r="99" spans="1:8" ht="21" customHeight="1">
      <c r="A99" s="9" t="s">
        <v>173</v>
      </c>
      <c r="B99" s="25"/>
      <c r="C99" s="10" t="s">
        <v>40</v>
      </c>
      <c r="D99" s="10" t="s">
        <v>45</v>
      </c>
      <c r="E99" s="10" t="s">
        <v>23</v>
      </c>
      <c r="F99" s="10" t="s">
        <v>172</v>
      </c>
      <c r="G99" s="10"/>
      <c r="H99" s="34">
        <v>377.1</v>
      </c>
    </row>
    <row r="100" spans="1:8" ht="26.25" customHeight="1">
      <c r="A100" s="9" t="s">
        <v>107</v>
      </c>
      <c r="B100" s="25"/>
      <c r="C100" s="10" t="s">
        <v>40</v>
      </c>
      <c r="D100" s="10" t="s">
        <v>45</v>
      </c>
      <c r="E100" s="10" t="s">
        <v>25</v>
      </c>
      <c r="F100" s="10"/>
      <c r="G100" s="10"/>
      <c r="H100" s="34">
        <f>H101</f>
        <v>200</v>
      </c>
    </row>
    <row r="101" spans="1:8" ht="21.75" customHeight="1">
      <c r="A101" s="9" t="s">
        <v>88</v>
      </c>
      <c r="B101" s="25"/>
      <c r="C101" s="10" t="s">
        <v>40</v>
      </c>
      <c r="D101" s="10" t="s">
        <v>45</v>
      </c>
      <c r="E101" s="10" t="s">
        <v>25</v>
      </c>
      <c r="F101" s="10" t="s">
        <v>89</v>
      </c>
      <c r="G101" s="10"/>
      <c r="H101" s="34">
        <f>H102</f>
        <v>200</v>
      </c>
    </row>
    <row r="102" spans="1:8" ht="21.75" customHeight="1">
      <c r="A102" s="9" t="s">
        <v>90</v>
      </c>
      <c r="B102" s="25"/>
      <c r="C102" s="10" t="s">
        <v>40</v>
      </c>
      <c r="D102" s="10" t="s">
        <v>45</v>
      </c>
      <c r="E102" s="10" t="s">
        <v>25</v>
      </c>
      <c r="F102" s="10" t="s">
        <v>91</v>
      </c>
      <c r="G102" s="10"/>
      <c r="H102" s="34">
        <f>H103</f>
        <v>200</v>
      </c>
    </row>
    <row r="103" spans="1:8" ht="18" customHeight="1">
      <c r="A103" s="9" t="s">
        <v>140</v>
      </c>
      <c r="B103" s="25"/>
      <c r="C103" s="10" t="s">
        <v>40</v>
      </c>
      <c r="D103" s="10" t="s">
        <v>45</v>
      </c>
      <c r="E103" s="10" t="s">
        <v>25</v>
      </c>
      <c r="F103" s="10" t="s">
        <v>6</v>
      </c>
      <c r="G103" s="10"/>
      <c r="H103" s="34">
        <v>200</v>
      </c>
    </row>
    <row r="104" spans="1:8" ht="21.75" customHeight="1">
      <c r="A104" s="9" t="s">
        <v>72</v>
      </c>
      <c r="B104" s="19"/>
      <c r="C104" s="10" t="s">
        <v>40</v>
      </c>
      <c r="D104" s="10" t="s">
        <v>47</v>
      </c>
      <c r="E104" s="10"/>
      <c r="F104" s="10"/>
      <c r="G104" s="10"/>
      <c r="H104" s="34">
        <f>SUM(H105)</f>
        <v>12</v>
      </c>
    </row>
    <row r="105" spans="1:8" ht="24.75" customHeight="1">
      <c r="A105" s="9" t="s">
        <v>155</v>
      </c>
      <c r="B105" s="19"/>
      <c r="C105" s="10" t="s">
        <v>40</v>
      </c>
      <c r="D105" s="10" t="s">
        <v>47</v>
      </c>
      <c r="E105" s="10" t="s">
        <v>108</v>
      </c>
      <c r="F105" s="10"/>
      <c r="G105" s="10"/>
      <c r="H105" s="34">
        <f>H106+H110</f>
        <v>12</v>
      </c>
    </row>
    <row r="106" spans="1:8" ht="27.75" customHeight="1">
      <c r="A106" s="9" t="s">
        <v>156</v>
      </c>
      <c r="B106" s="19"/>
      <c r="C106" s="10" t="s">
        <v>40</v>
      </c>
      <c r="D106" s="10" t="s">
        <v>47</v>
      </c>
      <c r="E106" s="10" t="s">
        <v>26</v>
      </c>
      <c r="F106" s="10"/>
      <c r="G106" s="10"/>
      <c r="H106" s="34">
        <f>H107</f>
        <v>10</v>
      </c>
    </row>
    <row r="107" spans="1:8" ht="21.75" customHeight="1">
      <c r="A107" s="9" t="s">
        <v>88</v>
      </c>
      <c r="B107" s="25"/>
      <c r="C107" s="10" t="s">
        <v>40</v>
      </c>
      <c r="D107" s="10" t="s">
        <v>47</v>
      </c>
      <c r="E107" s="10" t="s">
        <v>26</v>
      </c>
      <c r="F107" s="10" t="s">
        <v>89</v>
      </c>
      <c r="G107" s="10"/>
      <c r="H107" s="34">
        <f>H108</f>
        <v>10</v>
      </c>
    </row>
    <row r="108" spans="1:8" ht="21.75" customHeight="1">
      <c r="A108" s="9" t="s">
        <v>90</v>
      </c>
      <c r="B108" s="25"/>
      <c r="C108" s="10" t="s">
        <v>40</v>
      </c>
      <c r="D108" s="10" t="s">
        <v>47</v>
      </c>
      <c r="E108" s="10" t="s">
        <v>26</v>
      </c>
      <c r="F108" s="10" t="s">
        <v>91</v>
      </c>
      <c r="G108" s="10"/>
      <c r="H108" s="34">
        <f>H109</f>
        <v>10</v>
      </c>
    </row>
    <row r="109" spans="1:8" ht="21.75" customHeight="1">
      <c r="A109" s="9" t="s">
        <v>140</v>
      </c>
      <c r="B109" s="25"/>
      <c r="C109" s="10" t="s">
        <v>40</v>
      </c>
      <c r="D109" s="10" t="s">
        <v>47</v>
      </c>
      <c r="E109" s="10" t="s">
        <v>26</v>
      </c>
      <c r="F109" s="10" t="s">
        <v>6</v>
      </c>
      <c r="G109" s="10"/>
      <c r="H109" s="34">
        <v>10</v>
      </c>
    </row>
    <row r="110" spans="1:8" ht="42" customHeight="1">
      <c r="A110" s="29" t="s">
        <v>157</v>
      </c>
      <c r="B110" s="25"/>
      <c r="C110" s="10" t="s">
        <v>40</v>
      </c>
      <c r="D110" s="10" t="s">
        <v>47</v>
      </c>
      <c r="E110" s="10" t="s">
        <v>27</v>
      </c>
      <c r="F110" s="10"/>
      <c r="G110" s="10"/>
      <c r="H110" s="34">
        <f>H111</f>
        <v>2</v>
      </c>
    </row>
    <row r="111" spans="1:8" ht="27.75" customHeight="1">
      <c r="A111" s="9" t="s">
        <v>88</v>
      </c>
      <c r="B111" s="25"/>
      <c r="C111" s="10" t="s">
        <v>40</v>
      </c>
      <c r="D111" s="10" t="s">
        <v>47</v>
      </c>
      <c r="E111" s="10" t="s">
        <v>27</v>
      </c>
      <c r="F111" s="10" t="s">
        <v>89</v>
      </c>
      <c r="G111" s="10"/>
      <c r="H111" s="34">
        <f>H112</f>
        <v>2</v>
      </c>
    </row>
    <row r="112" spans="1:8" ht="24.75" customHeight="1">
      <c r="A112" s="9" t="s">
        <v>90</v>
      </c>
      <c r="B112" s="25"/>
      <c r="C112" s="10" t="s">
        <v>40</v>
      </c>
      <c r="D112" s="10" t="s">
        <v>47</v>
      </c>
      <c r="E112" s="10" t="s">
        <v>27</v>
      </c>
      <c r="F112" s="10" t="s">
        <v>91</v>
      </c>
      <c r="G112" s="10" t="s">
        <v>9</v>
      </c>
      <c r="H112" s="34">
        <f>H113</f>
        <v>2</v>
      </c>
    </row>
    <row r="113" spans="1:8" ht="24.75" customHeight="1">
      <c r="A113" s="9" t="s">
        <v>140</v>
      </c>
      <c r="B113" s="25"/>
      <c r="C113" s="10" t="s">
        <v>40</v>
      </c>
      <c r="D113" s="10" t="s">
        <v>47</v>
      </c>
      <c r="E113" s="10" t="s">
        <v>27</v>
      </c>
      <c r="F113" s="10" t="s">
        <v>6</v>
      </c>
      <c r="G113" s="10" t="s">
        <v>9</v>
      </c>
      <c r="H113" s="34">
        <v>2</v>
      </c>
    </row>
    <row r="114" spans="1:8" ht="24.75" customHeight="1">
      <c r="A114" s="40" t="s">
        <v>66</v>
      </c>
      <c r="B114" s="25"/>
      <c r="C114" s="41" t="s">
        <v>48</v>
      </c>
      <c r="D114" s="41" t="s">
        <v>53</v>
      </c>
      <c r="E114" s="41"/>
      <c r="F114" s="41"/>
      <c r="G114" s="41"/>
      <c r="H114" s="42">
        <f>H115+H126</f>
        <v>1763</v>
      </c>
    </row>
    <row r="115" spans="1:8" ht="21.75" customHeight="1">
      <c r="A115" s="9" t="s">
        <v>68</v>
      </c>
      <c r="B115" s="25"/>
      <c r="C115" s="10" t="s">
        <v>48</v>
      </c>
      <c r="D115" s="10" t="s">
        <v>39</v>
      </c>
      <c r="E115" s="10"/>
      <c r="F115" s="10"/>
      <c r="G115" s="10"/>
      <c r="H115" s="34">
        <f>H116</f>
        <v>1643</v>
      </c>
    </row>
    <row r="116" spans="1:8" ht="28.5" customHeight="1">
      <c r="A116" s="9" t="s">
        <v>158</v>
      </c>
      <c r="B116" s="30"/>
      <c r="C116" s="10" t="s">
        <v>48</v>
      </c>
      <c r="D116" s="10" t="s">
        <v>39</v>
      </c>
      <c r="E116" s="16">
        <v>6840000000</v>
      </c>
      <c r="F116" s="10"/>
      <c r="G116" s="10"/>
      <c r="H116" s="34">
        <f>H117+H123</f>
        <v>1643</v>
      </c>
    </row>
    <row r="117" spans="1:8" ht="21.75" customHeight="1">
      <c r="A117" s="15" t="s">
        <v>159</v>
      </c>
      <c r="B117" s="17"/>
      <c r="C117" s="37" t="s">
        <v>48</v>
      </c>
      <c r="D117" s="37" t="s">
        <v>39</v>
      </c>
      <c r="E117" s="10" t="s">
        <v>28</v>
      </c>
      <c r="F117" s="37"/>
      <c r="G117" s="37"/>
      <c r="H117" s="35">
        <f>H118</f>
        <v>1630.8</v>
      </c>
    </row>
    <row r="118" spans="1:8" ht="21.75" customHeight="1">
      <c r="A118" s="9" t="s">
        <v>88</v>
      </c>
      <c r="B118" s="25"/>
      <c r="C118" s="10" t="s">
        <v>48</v>
      </c>
      <c r="D118" s="10" t="s">
        <v>39</v>
      </c>
      <c r="E118" s="10" t="s">
        <v>28</v>
      </c>
      <c r="F118" s="10" t="s">
        <v>89</v>
      </c>
      <c r="G118" s="10"/>
      <c r="H118" s="34">
        <f>SUM(H119)</f>
        <v>1630.8</v>
      </c>
    </row>
    <row r="119" spans="1:8" ht="25.5" customHeight="1">
      <c r="A119" s="9" t="s">
        <v>90</v>
      </c>
      <c r="B119" s="25"/>
      <c r="C119" s="10" t="s">
        <v>48</v>
      </c>
      <c r="D119" s="10" t="s">
        <v>39</v>
      </c>
      <c r="E119" s="10" t="s">
        <v>28</v>
      </c>
      <c r="F119" s="10" t="s">
        <v>91</v>
      </c>
      <c r="G119" s="10"/>
      <c r="H119" s="34">
        <f>H120+H122+H121</f>
        <v>1630.8</v>
      </c>
    </row>
    <row r="120" spans="1:8" ht="22.5" customHeight="1">
      <c r="A120" s="9" t="s">
        <v>140</v>
      </c>
      <c r="B120" s="25"/>
      <c r="C120" s="10" t="s">
        <v>48</v>
      </c>
      <c r="D120" s="10" t="s">
        <v>39</v>
      </c>
      <c r="E120" s="10" t="s">
        <v>28</v>
      </c>
      <c r="F120" s="10" t="s">
        <v>6</v>
      </c>
      <c r="G120" s="10" t="s">
        <v>7</v>
      </c>
      <c r="H120" s="34">
        <v>30</v>
      </c>
    </row>
    <row r="121" spans="1:8" ht="22.5" customHeight="1">
      <c r="A121" s="9" t="s">
        <v>173</v>
      </c>
      <c r="B121" s="25"/>
      <c r="C121" s="10" t="s">
        <v>48</v>
      </c>
      <c r="D121" s="10" t="s">
        <v>39</v>
      </c>
      <c r="E121" s="10" t="s">
        <v>28</v>
      </c>
      <c r="F121" s="10" t="s">
        <v>172</v>
      </c>
      <c r="G121" s="10"/>
      <c r="H121" s="34">
        <v>150.8</v>
      </c>
    </row>
    <row r="122" spans="1:8" ht="44.25" customHeight="1">
      <c r="A122" s="9" t="s">
        <v>131</v>
      </c>
      <c r="B122" s="25"/>
      <c r="C122" s="10" t="s">
        <v>48</v>
      </c>
      <c r="D122" s="10" t="s">
        <v>39</v>
      </c>
      <c r="E122" s="10" t="s">
        <v>28</v>
      </c>
      <c r="F122" s="10" t="s">
        <v>21</v>
      </c>
      <c r="G122" s="10" t="s">
        <v>7</v>
      </c>
      <c r="H122" s="34">
        <v>1450</v>
      </c>
    </row>
    <row r="123" spans="1:8" ht="23.25" customHeight="1">
      <c r="A123" s="9" t="s">
        <v>88</v>
      </c>
      <c r="B123" s="25"/>
      <c r="C123" s="10" t="s">
        <v>48</v>
      </c>
      <c r="D123" s="10" t="s">
        <v>39</v>
      </c>
      <c r="E123" s="10" t="s">
        <v>29</v>
      </c>
      <c r="F123" s="10" t="s">
        <v>89</v>
      </c>
      <c r="G123" s="10" t="s">
        <v>9</v>
      </c>
      <c r="H123" s="34">
        <f>H124</f>
        <v>12.2</v>
      </c>
    </row>
    <row r="124" spans="1:8" ht="23.25" customHeight="1">
      <c r="A124" s="9" t="s">
        <v>90</v>
      </c>
      <c r="B124" s="25"/>
      <c r="C124" s="10" t="s">
        <v>48</v>
      </c>
      <c r="D124" s="10" t="s">
        <v>39</v>
      </c>
      <c r="E124" s="10" t="s">
        <v>29</v>
      </c>
      <c r="F124" s="10" t="s">
        <v>91</v>
      </c>
      <c r="G124" s="10"/>
      <c r="H124" s="34">
        <f>H125</f>
        <v>12.2</v>
      </c>
    </row>
    <row r="125" spans="1:8" ht="22.5" customHeight="1">
      <c r="A125" s="9" t="s">
        <v>140</v>
      </c>
      <c r="B125" s="25"/>
      <c r="C125" s="10" t="s">
        <v>48</v>
      </c>
      <c r="D125" s="10" t="s">
        <v>39</v>
      </c>
      <c r="E125" s="10" t="s">
        <v>29</v>
      </c>
      <c r="F125" s="10" t="s">
        <v>6</v>
      </c>
      <c r="G125" s="10" t="s">
        <v>8</v>
      </c>
      <c r="H125" s="34">
        <v>12.2</v>
      </c>
    </row>
    <row r="126" spans="1:8" ht="21.75" customHeight="1">
      <c r="A126" s="27" t="s">
        <v>73</v>
      </c>
      <c r="B126" s="25"/>
      <c r="C126" s="10" t="s">
        <v>48</v>
      </c>
      <c r="D126" s="10" t="s">
        <v>44</v>
      </c>
      <c r="E126" s="10"/>
      <c r="F126" s="10"/>
      <c r="G126" s="10"/>
      <c r="H126" s="34">
        <f>H127</f>
        <v>120</v>
      </c>
    </row>
    <row r="127" spans="1:8" ht="30" customHeight="1">
      <c r="A127" s="9" t="s">
        <v>160</v>
      </c>
      <c r="B127" s="25"/>
      <c r="C127" s="10" t="s">
        <v>48</v>
      </c>
      <c r="D127" s="10" t="s">
        <v>44</v>
      </c>
      <c r="E127" s="10" t="s">
        <v>161</v>
      </c>
      <c r="F127" s="10"/>
      <c r="G127" s="10"/>
      <c r="H127" s="34">
        <f>H128+H133</f>
        <v>120</v>
      </c>
    </row>
    <row r="128" spans="1:8" ht="21.75" customHeight="1">
      <c r="A128" s="9" t="s">
        <v>162</v>
      </c>
      <c r="B128" s="25"/>
      <c r="C128" s="10" t="s">
        <v>48</v>
      </c>
      <c r="D128" s="10" t="s">
        <v>44</v>
      </c>
      <c r="E128" s="10" t="s">
        <v>30</v>
      </c>
      <c r="F128" s="10"/>
      <c r="G128" s="10"/>
      <c r="H128" s="34">
        <f>SUM(H129)</f>
        <v>20</v>
      </c>
    </row>
    <row r="129" spans="1:8" ht="21.75" customHeight="1">
      <c r="A129" s="9" t="s">
        <v>88</v>
      </c>
      <c r="B129" s="25"/>
      <c r="C129" s="10" t="s">
        <v>48</v>
      </c>
      <c r="D129" s="10" t="s">
        <v>44</v>
      </c>
      <c r="E129" s="10" t="s">
        <v>30</v>
      </c>
      <c r="F129" s="10" t="s">
        <v>89</v>
      </c>
      <c r="G129" s="10"/>
      <c r="H129" s="34">
        <f>SUM(H130)</f>
        <v>20</v>
      </c>
    </row>
    <row r="130" spans="1:8" ht="25.5" customHeight="1">
      <c r="A130" s="9" t="s">
        <v>90</v>
      </c>
      <c r="B130" s="25"/>
      <c r="C130" s="10" t="s">
        <v>48</v>
      </c>
      <c r="D130" s="10" t="s">
        <v>44</v>
      </c>
      <c r="E130" s="10" t="s">
        <v>30</v>
      </c>
      <c r="F130" s="10" t="s">
        <v>91</v>
      </c>
      <c r="G130" s="10"/>
      <c r="H130" s="34">
        <f>H131</f>
        <v>20</v>
      </c>
    </row>
    <row r="131" spans="1:8" ht="21.75" customHeight="1">
      <c r="A131" s="9" t="s">
        <v>140</v>
      </c>
      <c r="B131" s="25"/>
      <c r="C131" s="10" t="s">
        <v>48</v>
      </c>
      <c r="D131" s="10" t="s">
        <v>44</v>
      </c>
      <c r="E131" s="10" t="s">
        <v>30</v>
      </c>
      <c r="F131" s="10" t="s">
        <v>6</v>
      </c>
      <c r="G131" s="10"/>
      <c r="H131" s="34">
        <v>20</v>
      </c>
    </row>
    <row r="132" spans="1:8" ht="28.5" customHeight="1">
      <c r="A132" s="29" t="s">
        <v>125</v>
      </c>
      <c r="B132" s="25"/>
      <c r="C132" s="10" t="s">
        <v>48</v>
      </c>
      <c r="D132" s="10" t="s">
        <v>44</v>
      </c>
      <c r="E132" s="10" t="s">
        <v>128</v>
      </c>
      <c r="F132" s="10"/>
      <c r="G132" s="10"/>
      <c r="H132" s="34">
        <f>H133</f>
        <v>100</v>
      </c>
    </row>
    <row r="133" spans="1:8" ht="27.75" customHeight="1">
      <c r="A133" s="9" t="s">
        <v>88</v>
      </c>
      <c r="B133" s="25"/>
      <c r="C133" s="10" t="s">
        <v>48</v>
      </c>
      <c r="D133" s="10" t="s">
        <v>44</v>
      </c>
      <c r="E133" s="10" t="s">
        <v>128</v>
      </c>
      <c r="F133" s="10" t="s">
        <v>89</v>
      </c>
      <c r="G133" s="10"/>
      <c r="H133" s="34">
        <f>H134</f>
        <v>100</v>
      </c>
    </row>
    <row r="134" spans="1:8" ht="27.75" customHeight="1">
      <c r="A134" s="9" t="s">
        <v>90</v>
      </c>
      <c r="B134" s="25"/>
      <c r="C134" s="10" t="s">
        <v>48</v>
      </c>
      <c r="D134" s="10" t="s">
        <v>44</v>
      </c>
      <c r="E134" s="10" t="s">
        <v>128</v>
      </c>
      <c r="F134" s="10" t="s">
        <v>91</v>
      </c>
      <c r="G134" s="10" t="s">
        <v>9</v>
      </c>
      <c r="H134" s="34">
        <f>H135</f>
        <v>100</v>
      </c>
    </row>
    <row r="135" spans="1:8" ht="21.75" customHeight="1">
      <c r="A135" s="9" t="s">
        <v>140</v>
      </c>
      <c r="B135" s="25"/>
      <c r="C135" s="10" t="s">
        <v>48</v>
      </c>
      <c r="D135" s="10" t="s">
        <v>44</v>
      </c>
      <c r="E135" s="10" t="s">
        <v>128</v>
      </c>
      <c r="F135" s="10" t="s">
        <v>6</v>
      </c>
      <c r="G135" s="10" t="s">
        <v>9</v>
      </c>
      <c r="H135" s="34">
        <v>100</v>
      </c>
    </row>
    <row r="136" spans="1:8" ht="21.75" customHeight="1">
      <c r="A136" s="40" t="s">
        <v>109</v>
      </c>
      <c r="B136" s="52"/>
      <c r="C136" s="41" t="s">
        <v>49</v>
      </c>
      <c r="D136" s="41" t="s">
        <v>53</v>
      </c>
      <c r="E136" s="41"/>
      <c r="F136" s="41"/>
      <c r="G136" s="41"/>
      <c r="H136" s="42">
        <f>H138</f>
        <v>0</v>
      </c>
    </row>
    <row r="137" spans="1:8" ht="21.75" customHeight="1">
      <c r="A137" s="9" t="s">
        <v>110</v>
      </c>
      <c r="B137" s="28"/>
      <c r="C137" s="10" t="s">
        <v>49</v>
      </c>
      <c r="D137" s="10" t="s">
        <v>38</v>
      </c>
      <c r="E137" s="10"/>
      <c r="F137" s="10"/>
      <c r="G137" s="10"/>
      <c r="H137" s="34">
        <f>H138</f>
        <v>0</v>
      </c>
    </row>
    <row r="138" spans="1:8" ht="27" customHeight="1">
      <c r="A138" s="9" t="s">
        <v>163</v>
      </c>
      <c r="B138" s="28"/>
      <c r="C138" s="10" t="s">
        <v>49</v>
      </c>
      <c r="D138" s="10" t="s">
        <v>38</v>
      </c>
      <c r="E138" s="10" t="s">
        <v>111</v>
      </c>
      <c r="F138" s="10"/>
      <c r="G138" s="10"/>
      <c r="H138" s="34">
        <f>H139</f>
        <v>0</v>
      </c>
    </row>
    <row r="139" spans="1:8" ht="21.75" customHeight="1">
      <c r="A139" s="9" t="s">
        <v>88</v>
      </c>
      <c r="B139" s="25"/>
      <c r="C139" s="10" t="s">
        <v>49</v>
      </c>
      <c r="D139" s="10" t="s">
        <v>38</v>
      </c>
      <c r="E139" s="10" t="s">
        <v>31</v>
      </c>
      <c r="F139" s="10" t="s">
        <v>89</v>
      </c>
      <c r="G139" s="10"/>
      <c r="H139" s="34">
        <f>H141</f>
        <v>0</v>
      </c>
    </row>
    <row r="140" spans="1:10" ht="21.75" customHeight="1">
      <c r="A140" s="9" t="s">
        <v>90</v>
      </c>
      <c r="B140" s="25"/>
      <c r="C140" s="10" t="s">
        <v>49</v>
      </c>
      <c r="D140" s="10" t="s">
        <v>38</v>
      </c>
      <c r="E140" s="10" t="s">
        <v>31</v>
      </c>
      <c r="F140" s="10" t="s">
        <v>91</v>
      </c>
      <c r="G140" s="10"/>
      <c r="H140" s="34">
        <f>H141</f>
        <v>0</v>
      </c>
      <c r="J140" s="18"/>
    </row>
    <row r="141" spans="1:8" ht="28.5" customHeight="1">
      <c r="A141" s="9" t="s">
        <v>140</v>
      </c>
      <c r="B141" s="25"/>
      <c r="C141" s="10" t="s">
        <v>49</v>
      </c>
      <c r="D141" s="10" t="s">
        <v>38</v>
      </c>
      <c r="E141" s="10" t="s">
        <v>31</v>
      </c>
      <c r="F141" s="10" t="s">
        <v>6</v>
      </c>
      <c r="G141" s="10"/>
      <c r="H141" s="34">
        <v>0</v>
      </c>
    </row>
    <row r="142" spans="1:8" ht="26.25" customHeight="1">
      <c r="A142" s="40" t="s">
        <v>67</v>
      </c>
      <c r="B142" s="51"/>
      <c r="C142" s="41" t="s">
        <v>46</v>
      </c>
      <c r="D142" s="41" t="s">
        <v>53</v>
      </c>
      <c r="E142" s="41"/>
      <c r="F142" s="41"/>
      <c r="G142" s="41"/>
      <c r="H142" s="42">
        <f>H143</f>
        <v>418.6</v>
      </c>
    </row>
    <row r="143" spans="1:8" ht="18.75" customHeight="1">
      <c r="A143" s="9" t="s">
        <v>32</v>
      </c>
      <c r="B143" s="25"/>
      <c r="C143" s="10" t="s">
        <v>46</v>
      </c>
      <c r="D143" s="10" t="s">
        <v>38</v>
      </c>
      <c r="E143" s="10"/>
      <c r="F143" s="10"/>
      <c r="G143" s="10"/>
      <c r="H143" s="34">
        <f>H144</f>
        <v>418.6</v>
      </c>
    </row>
    <row r="144" spans="1:8" ht="34.5" customHeight="1">
      <c r="A144" s="9" t="s">
        <v>164</v>
      </c>
      <c r="B144" s="25"/>
      <c r="C144" s="10" t="s">
        <v>46</v>
      </c>
      <c r="D144" s="10" t="s">
        <v>38</v>
      </c>
      <c r="E144" s="10" t="s">
        <v>112</v>
      </c>
      <c r="F144" s="10"/>
      <c r="G144" s="10"/>
      <c r="H144" s="34">
        <f>H145</f>
        <v>418.6</v>
      </c>
    </row>
    <row r="145" spans="1:8" ht="26.25" customHeight="1">
      <c r="A145" s="9" t="s">
        <v>113</v>
      </c>
      <c r="B145" s="25"/>
      <c r="C145" s="10" t="s">
        <v>46</v>
      </c>
      <c r="D145" s="10" t="s">
        <v>38</v>
      </c>
      <c r="E145" s="10" t="s">
        <v>33</v>
      </c>
      <c r="F145" s="10"/>
      <c r="G145" s="10"/>
      <c r="H145" s="34">
        <f>H146</f>
        <v>418.6</v>
      </c>
    </row>
    <row r="146" spans="1:8" ht="20.25" customHeight="1">
      <c r="A146" s="9" t="s">
        <v>115</v>
      </c>
      <c r="B146" s="25"/>
      <c r="C146" s="10" t="s">
        <v>46</v>
      </c>
      <c r="D146" s="10" t="s">
        <v>38</v>
      </c>
      <c r="E146" s="10" t="s">
        <v>33</v>
      </c>
      <c r="F146" s="10" t="s">
        <v>114</v>
      </c>
      <c r="G146" s="10"/>
      <c r="H146" s="34">
        <f>H147</f>
        <v>418.6</v>
      </c>
    </row>
    <row r="147" spans="1:8" ht="27" customHeight="1">
      <c r="A147" s="14" t="s">
        <v>165</v>
      </c>
      <c r="B147" s="25"/>
      <c r="C147" s="10" t="s">
        <v>46</v>
      </c>
      <c r="D147" s="10" t="s">
        <v>38</v>
      </c>
      <c r="E147" s="10" t="s">
        <v>33</v>
      </c>
      <c r="F147" s="10" t="s">
        <v>50</v>
      </c>
      <c r="G147" s="10"/>
      <c r="H147" s="34">
        <v>418.6</v>
      </c>
    </row>
    <row r="148" spans="1:8" ht="21.75" customHeight="1">
      <c r="A148" s="40" t="s">
        <v>116</v>
      </c>
      <c r="B148" s="51"/>
      <c r="C148" s="41" t="s">
        <v>42</v>
      </c>
      <c r="D148" s="41" t="s">
        <v>53</v>
      </c>
      <c r="E148" s="41"/>
      <c r="F148" s="41"/>
      <c r="G148" s="41"/>
      <c r="H148" s="42">
        <f>SUM(H149)</f>
        <v>114.6</v>
      </c>
    </row>
    <row r="149" spans="1:8" ht="21.75" customHeight="1">
      <c r="A149" s="9" t="s">
        <v>34</v>
      </c>
      <c r="B149" s="25"/>
      <c r="C149" s="10" t="s">
        <v>42</v>
      </c>
      <c r="D149" s="10" t="s">
        <v>39</v>
      </c>
      <c r="E149" s="10"/>
      <c r="F149" s="10"/>
      <c r="G149" s="10"/>
      <c r="H149" s="34">
        <f>SUM(H150)</f>
        <v>114.6</v>
      </c>
    </row>
    <row r="150" spans="1:8" ht="23.25" customHeight="1">
      <c r="A150" s="9" t="s">
        <v>166</v>
      </c>
      <c r="B150" s="25"/>
      <c r="C150" s="10" t="s">
        <v>42</v>
      </c>
      <c r="D150" s="10" t="s">
        <v>39</v>
      </c>
      <c r="E150" s="10" t="s">
        <v>117</v>
      </c>
      <c r="F150" s="10"/>
      <c r="G150" s="10"/>
      <c r="H150" s="34">
        <f>SUM(H151)</f>
        <v>114.6</v>
      </c>
    </row>
    <row r="151" spans="1:8" ht="18" customHeight="1">
      <c r="A151" s="9" t="s">
        <v>167</v>
      </c>
      <c r="B151" s="25"/>
      <c r="C151" s="10" t="s">
        <v>42</v>
      </c>
      <c r="D151" s="10" t="s">
        <v>39</v>
      </c>
      <c r="E151" s="10" t="s">
        <v>35</v>
      </c>
      <c r="F151" s="10"/>
      <c r="G151" s="10"/>
      <c r="H151" s="34">
        <f>SUM(H152)</f>
        <v>114.6</v>
      </c>
    </row>
    <row r="152" spans="1:8" ht="21.75" customHeight="1">
      <c r="A152" s="9" t="s">
        <v>88</v>
      </c>
      <c r="B152" s="25"/>
      <c r="C152" s="10" t="s">
        <v>42</v>
      </c>
      <c r="D152" s="10" t="s">
        <v>39</v>
      </c>
      <c r="E152" s="10" t="s">
        <v>35</v>
      </c>
      <c r="F152" s="10" t="s">
        <v>89</v>
      </c>
      <c r="G152" s="10"/>
      <c r="H152" s="34">
        <f>SUM(H153)</f>
        <v>114.6</v>
      </c>
    </row>
    <row r="153" spans="1:8" ht="21.75" customHeight="1">
      <c r="A153" s="9" t="s">
        <v>90</v>
      </c>
      <c r="B153" s="25"/>
      <c r="C153" s="10" t="s">
        <v>42</v>
      </c>
      <c r="D153" s="10" t="s">
        <v>39</v>
      </c>
      <c r="E153" s="10" t="s">
        <v>35</v>
      </c>
      <c r="F153" s="10" t="s">
        <v>91</v>
      </c>
      <c r="G153" s="10"/>
      <c r="H153" s="34">
        <f>H154</f>
        <v>114.6</v>
      </c>
    </row>
    <row r="154" spans="1:8" ht="24" customHeight="1">
      <c r="A154" s="9" t="s">
        <v>140</v>
      </c>
      <c r="B154" s="26"/>
      <c r="C154" s="10" t="s">
        <v>42</v>
      </c>
      <c r="D154" s="10" t="s">
        <v>39</v>
      </c>
      <c r="E154" s="10" t="s">
        <v>35</v>
      </c>
      <c r="F154" s="10" t="s">
        <v>6</v>
      </c>
      <c r="G154" s="10" t="s">
        <v>9</v>
      </c>
      <c r="H154" s="34">
        <v>114.6</v>
      </c>
    </row>
    <row r="155" spans="1:8" ht="29.25" customHeight="1">
      <c r="A155" s="40" t="s">
        <v>168</v>
      </c>
      <c r="B155" s="51"/>
      <c r="C155" s="41" t="s">
        <v>43</v>
      </c>
      <c r="D155" s="41" t="s">
        <v>53</v>
      </c>
      <c r="E155" s="41"/>
      <c r="F155" s="41"/>
      <c r="G155" s="41"/>
      <c r="H155" s="42">
        <f>H156</f>
        <v>0</v>
      </c>
    </row>
    <row r="156" spans="1:8" ht="24.75" customHeight="1">
      <c r="A156" s="9" t="s">
        <v>37</v>
      </c>
      <c r="B156" s="25"/>
      <c r="C156" s="10" t="s">
        <v>43</v>
      </c>
      <c r="D156" s="10" t="s">
        <v>38</v>
      </c>
      <c r="E156" s="16">
        <v>7100000000</v>
      </c>
      <c r="F156" s="10"/>
      <c r="G156" s="10"/>
      <c r="H156" s="34">
        <f>H157</f>
        <v>0</v>
      </c>
    </row>
    <row r="157" spans="1:8" ht="21.75" customHeight="1">
      <c r="A157" s="9" t="s">
        <v>169</v>
      </c>
      <c r="B157" s="25"/>
      <c r="C157" s="10" t="s">
        <v>43</v>
      </c>
      <c r="D157" s="10" t="s">
        <v>38</v>
      </c>
      <c r="E157" s="16">
        <v>7110020010</v>
      </c>
      <c r="F157" s="10"/>
      <c r="G157" s="10"/>
      <c r="H157" s="34">
        <f>H158</f>
        <v>0</v>
      </c>
    </row>
    <row r="158" spans="1:8" ht="21.75" customHeight="1">
      <c r="A158" s="9" t="s">
        <v>118</v>
      </c>
      <c r="B158" s="25"/>
      <c r="C158" s="10" t="s">
        <v>43</v>
      </c>
      <c r="D158" s="10" t="s">
        <v>38</v>
      </c>
      <c r="E158" s="16">
        <v>7110020010</v>
      </c>
      <c r="F158" s="10" t="s">
        <v>54</v>
      </c>
      <c r="G158" s="10"/>
      <c r="H158" s="34">
        <f>H159</f>
        <v>0</v>
      </c>
    </row>
    <row r="159" spans="1:8" ht="19.5" customHeight="1">
      <c r="A159" s="9" t="s">
        <v>170</v>
      </c>
      <c r="B159" s="25"/>
      <c r="C159" s="10" t="s">
        <v>43</v>
      </c>
      <c r="D159" s="10" t="s">
        <v>38</v>
      </c>
      <c r="E159" s="16">
        <v>7110020010</v>
      </c>
      <c r="F159" s="10" t="s">
        <v>36</v>
      </c>
      <c r="G159" s="10"/>
      <c r="H159" s="34">
        <v>0</v>
      </c>
    </row>
    <row r="160" spans="1:8" ht="21.75" customHeight="1">
      <c r="A160" s="40" t="s">
        <v>51</v>
      </c>
      <c r="B160" s="51"/>
      <c r="C160" s="41"/>
      <c r="D160" s="41"/>
      <c r="E160" s="41"/>
      <c r="F160" s="41"/>
      <c r="G160" s="41"/>
      <c r="H160" s="42">
        <f>H10+H72+H79+H92+H114+H142+H136+H148+H155</f>
        <v>8654.7</v>
      </c>
    </row>
    <row r="161" spans="1:8" ht="10.5" customHeight="1" hidden="1">
      <c r="A161" s="19"/>
      <c r="B161" s="22"/>
      <c r="C161" s="22"/>
      <c r="D161" s="22"/>
      <c r="E161" s="53"/>
      <c r="F161" s="22"/>
      <c r="H161" s="21"/>
    </row>
    <row r="162" spans="1:8" ht="12">
      <c r="A162" s="20"/>
      <c r="H162" s="21"/>
    </row>
    <row r="163" ht="12">
      <c r="A163" s="22" t="s">
        <v>119</v>
      </c>
    </row>
  </sheetData>
  <sheetProtection/>
  <mergeCells count="13">
    <mergeCell ref="A7:H7"/>
    <mergeCell ref="G1:H1"/>
    <mergeCell ref="A2:H2"/>
    <mergeCell ref="A3:H3"/>
    <mergeCell ref="A4:H4"/>
    <mergeCell ref="A5:H5"/>
    <mergeCell ref="G8:G9"/>
    <mergeCell ref="A8:A9"/>
    <mergeCell ref="B8:B9"/>
    <mergeCell ref="C8:C9"/>
    <mergeCell ref="D8:D9"/>
    <mergeCell ref="E8:E9"/>
    <mergeCell ref="F8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3"/>
  <sheetViews>
    <sheetView zoomScalePageLayoutView="0" workbookViewId="0" topLeftCell="A100">
      <selection activeCell="H165" sqref="H165"/>
    </sheetView>
  </sheetViews>
  <sheetFormatPr defaultColWidth="9.140625" defaultRowHeight="15"/>
  <cols>
    <col min="1" max="1" width="52.00390625" style="1" customWidth="1"/>
    <col min="2" max="2" width="7.57421875" style="54" customWidth="1"/>
    <col min="3" max="3" width="7.8515625" style="36" customWidth="1"/>
    <col min="4" max="4" width="8.00390625" style="36" customWidth="1"/>
    <col min="5" max="5" width="10.140625" style="38" customWidth="1"/>
    <col min="6" max="6" width="7.421875" style="36" customWidth="1"/>
    <col min="7" max="7" width="8.421875" style="36" hidden="1" customWidth="1"/>
    <col min="8" max="8" width="10.57421875" style="23" customWidth="1"/>
    <col min="9" max="9" width="8.8515625" style="2" customWidth="1"/>
    <col min="10" max="16384" width="9.140625" style="2" customWidth="1"/>
  </cols>
  <sheetData>
    <row r="1" spans="7:8" ht="15.75" customHeight="1">
      <c r="G1" s="253"/>
      <c r="H1" s="253"/>
    </row>
    <row r="2" spans="1:9" s="4" customFormat="1" ht="14.25" customHeight="1">
      <c r="A2" s="189" t="s">
        <v>129</v>
      </c>
      <c r="B2" s="189"/>
      <c r="C2" s="189"/>
      <c r="D2" s="189"/>
      <c r="E2" s="189"/>
      <c r="F2" s="189"/>
      <c r="G2" s="189"/>
      <c r="H2" s="189"/>
      <c r="I2" s="3"/>
    </row>
    <row r="3" spans="1:9" s="4" customFormat="1" ht="14.25" customHeight="1">
      <c r="A3" s="189" t="s">
        <v>75</v>
      </c>
      <c r="B3" s="189"/>
      <c r="C3" s="189"/>
      <c r="D3" s="189"/>
      <c r="E3" s="189"/>
      <c r="F3" s="189"/>
      <c r="G3" s="189"/>
      <c r="H3" s="189"/>
      <c r="I3" s="3"/>
    </row>
    <row r="4" spans="1:9" s="4" customFormat="1" ht="14.25" customHeight="1">
      <c r="A4" s="189" t="s">
        <v>124</v>
      </c>
      <c r="B4" s="189"/>
      <c r="C4" s="189"/>
      <c r="D4" s="189"/>
      <c r="E4" s="189"/>
      <c r="F4" s="189"/>
      <c r="G4" s="189"/>
      <c r="H4" s="189"/>
      <c r="I4" s="3"/>
    </row>
    <row r="5" spans="1:9" s="4" customFormat="1" ht="15" customHeight="1">
      <c r="A5" s="207" t="s">
        <v>359</v>
      </c>
      <c r="B5" s="207"/>
      <c r="C5" s="207"/>
      <c r="D5" s="207"/>
      <c r="E5" s="207"/>
      <c r="F5" s="207"/>
      <c r="G5" s="207"/>
      <c r="H5" s="207"/>
      <c r="I5" s="3"/>
    </row>
    <row r="6" spans="1:8" ht="18.75" customHeight="1">
      <c r="A6" s="5"/>
      <c r="B6" s="55"/>
      <c r="C6" s="5"/>
      <c r="D6" s="5"/>
      <c r="E6" s="39"/>
      <c r="F6" s="5"/>
      <c r="G6" s="5"/>
      <c r="H6" s="5"/>
    </row>
    <row r="7" spans="1:11" ht="66.75" customHeight="1">
      <c r="A7" s="254" t="s">
        <v>171</v>
      </c>
      <c r="B7" s="252"/>
      <c r="C7" s="252"/>
      <c r="D7" s="252"/>
      <c r="E7" s="252"/>
      <c r="F7" s="252"/>
      <c r="G7" s="252"/>
      <c r="H7" s="252"/>
      <c r="K7" s="4"/>
    </row>
    <row r="8" spans="1:8" s="7" customFormat="1" ht="15" customHeight="1">
      <c r="A8" s="244" t="s">
        <v>76</v>
      </c>
      <c r="B8" s="244" t="s">
        <v>57</v>
      </c>
      <c r="C8" s="248" t="s">
        <v>58</v>
      </c>
      <c r="D8" s="246" t="s">
        <v>59</v>
      </c>
      <c r="E8" s="250" t="s">
        <v>77</v>
      </c>
      <c r="F8" s="250" t="s">
        <v>0</v>
      </c>
      <c r="G8" s="242" t="s">
        <v>1</v>
      </c>
      <c r="H8" s="6" t="s">
        <v>52</v>
      </c>
    </row>
    <row r="9" spans="1:8" s="7" customFormat="1" ht="17.25" customHeight="1">
      <c r="A9" s="245"/>
      <c r="B9" s="245"/>
      <c r="C9" s="249"/>
      <c r="D9" s="247"/>
      <c r="E9" s="251"/>
      <c r="F9" s="251"/>
      <c r="G9" s="243"/>
      <c r="H9" s="8" t="s">
        <v>133</v>
      </c>
    </row>
    <row r="10" spans="1:8" ht="19.5" customHeight="1">
      <c r="A10" s="40" t="s">
        <v>60</v>
      </c>
      <c r="B10" s="33">
        <v>759</v>
      </c>
      <c r="C10" s="41" t="s">
        <v>38</v>
      </c>
      <c r="D10" s="41" t="s">
        <v>53</v>
      </c>
      <c r="E10" s="41"/>
      <c r="F10" s="41"/>
      <c r="G10" s="41"/>
      <c r="H10" s="42">
        <f>H11+H18+H34+H39+H44</f>
        <v>3622.2000000000003</v>
      </c>
    </row>
    <row r="11" spans="1:8" ht="33.75" customHeight="1">
      <c r="A11" s="9" t="s">
        <v>78</v>
      </c>
      <c r="B11" s="56"/>
      <c r="C11" s="10" t="s">
        <v>38</v>
      </c>
      <c r="D11" s="10" t="s">
        <v>39</v>
      </c>
      <c r="E11" s="10"/>
      <c r="F11" s="10"/>
      <c r="G11" s="10"/>
      <c r="H11" s="34">
        <f>H12</f>
        <v>869.3000000000001</v>
      </c>
    </row>
    <row r="12" spans="1:10" ht="24.75" customHeight="1">
      <c r="A12" s="9" t="s">
        <v>134</v>
      </c>
      <c r="B12" s="56"/>
      <c r="C12" s="10" t="s">
        <v>38</v>
      </c>
      <c r="D12" s="10" t="s">
        <v>39</v>
      </c>
      <c r="E12" s="12" t="s">
        <v>79</v>
      </c>
      <c r="F12" s="10"/>
      <c r="G12" s="10"/>
      <c r="H12" s="34">
        <f>H13</f>
        <v>869.3000000000001</v>
      </c>
      <c r="J12" s="13"/>
    </row>
    <row r="13" spans="1:8" ht="26.25" customHeight="1">
      <c r="A13" s="9" t="s">
        <v>135</v>
      </c>
      <c r="B13" s="56"/>
      <c r="C13" s="10" t="s">
        <v>38</v>
      </c>
      <c r="D13" s="10" t="s">
        <v>39</v>
      </c>
      <c r="E13" s="12" t="s">
        <v>80</v>
      </c>
      <c r="F13" s="10"/>
      <c r="G13" s="10"/>
      <c r="H13" s="34">
        <f>H14</f>
        <v>869.3000000000001</v>
      </c>
    </row>
    <row r="14" spans="1:8" ht="50.25" customHeight="1">
      <c r="A14" s="9" t="s">
        <v>81</v>
      </c>
      <c r="B14" s="56"/>
      <c r="C14" s="10" t="s">
        <v>38</v>
      </c>
      <c r="D14" s="10" t="s">
        <v>39</v>
      </c>
      <c r="E14" s="12" t="s">
        <v>80</v>
      </c>
      <c r="F14" s="10" t="s">
        <v>82</v>
      </c>
      <c r="G14" s="10"/>
      <c r="H14" s="34">
        <f>SUM(H15)</f>
        <v>869.3000000000001</v>
      </c>
    </row>
    <row r="15" spans="1:8" ht="27.75" customHeight="1">
      <c r="A15" s="9" t="s">
        <v>83</v>
      </c>
      <c r="B15" s="56"/>
      <c r="C15" s="10" t="s">
        <v>38</v>
      </c>
      <c r="D15" s="10" t="s">
        <v>39</v>
      </c>
      <c r="E15" s="12" t="s">
        <v>80</v>
      </c>
      <c r="F15" s="10" t="s">
        <v>84</v>
      </c>
      <c r="G15" s="10"/>
      <c r="H15" s="34">
        <f>H16+H17</f>
        <v>869.3000000000001</v>
      </c>
    </row>
    <row r="16" spans="1:8" ht="18.75" customHeight="1">
      <c r="A16" s="9" t="s">
        <v>136</v>
      </c>
      <c r="B16" s="56"/>
      <c r="C16" s="10" t="s">
        <v>38</v>
      </c>
      <c r="D16" s="10" t="s">
        <v>39</v>
      </c>
      <c r="E16" s="12" t="s">
        <v>80</v>
      </c>
      <c r="F16" s="10" t="s">
        <v>2</v>
      </c>
      <c r="G16" s="10" t="s">
        <v>3</v>
      </c>
      <c r="H16" s="34">
        <v>667.7</v>
      </c>
    </row>
    <row r="17" spans="1:8" ht="39" customHeight="1">
      <c r="A17" s="9" t="s">
        <v>137</v>
      </c>
      <c r="B17" s="56"/>
      <c r="C17" s="10" t="s">
        <v>38</v>
      </c>
      <c r="D17" s="10" t="s">
        <v>39</v>
      </c>
      <c r="E17" s="12" t="s">
        <v>80</v>
      </c>
      <c r="F17" s="10" t="s">
        <v>4</v>
      </c>
      <c r="G17" s="10" t="s">
        <v>5</v>
      </c>
      <c r="H17" s="34">
        <v>201.6</v>
      </c>
    </row>
    <row r="18" spans="1:8" ht="36.75" customHeight="1">
      <c r="A18" s="9" t="s">
        <v>85</v>
      </c>
      <c r="B18" s="56"/>
      <c r="C18" s="10" t="s">
        <v>38</v>
      </c>
      <c r="D18" s="10" t="s">
        <v>40</v>
      </c>
      <c r="E18" s="10"/>
      <c r="F18" s="10"/>
      <c r="G18" s="10"/>
      <c r="H18" s="34">
        <f>H21+H25+H29</f>
        <v>2192.5</v>
      </c>
    </row>
    <row r="19" spans="1:8" ht="23.25" customHeight="1">
      <c r="A19" s="9" t="s">
        <v>138</v>
      </c>
      <c r="B19" s="56"/>
      <c r="C19" s="10" t="s">
        <v>38</v>
      </c>
      <c r="D19" s="10" t="s">
        <v>40</v>
      </c>
      <c r="E19" s="12" t="s">
        <v>86</v>
      </c>
      <c r="F19" s="10"/>
      <c r="G19" s="10"/>
      <c r="H19" s="34">
        <f>H20</f>
        <v>2192.5</v>
      </c>
    </row>
    <row r="20" spans="1:8" ht="25.5" customHeight="1">
      <c r="A20" s="9" t="s">
        <v>139</v>
      </c>
      <c r="B20" s="56"/>
      <c r="C20" s="10" t="s">
        <v>38</v>
      </c>
      <c r="D20" s="10" t="s">
        <v>40</v>
      </c>
      <c r="E20" s="12" t="s">
        <v>87</v>
      </c>
      <c r="F20" s="10"/>
      <c r="G20" s="10"/>
      <c r="H20" s="34">
        <f>SUM(H25+H29+H21)</f>
        <v>2192.5</v>
      </c>
    </row>
    <row r="21" spans="1:8" ht="51" customHeight="1">
      <c r="A21" s="9" t="s">
        <v>81</v>
      </c>
      <c r="B21" s="56"/>
      <c r="C21" s="10" t="s">
        <v>38</v>
      </c>
      <c r="D21" s="10" t="s">
        <v>40</v>
      </c>
      <c r="E21" s="12" t="s">
        <v>87</v>
      </c>
      <c r="F21" s="10" t="s">
        <v>82</v>
      </c>
      <c r="G21" s="10"/>
      <c r="H21" s="34">
        <f>H22</f>
        <v>1902.5</v>
      </c>
    </row>
    <row r="22" spans="1:8" ht="25.5" customHeight="1">
      <c r="A22" s="9" t="s">
        <v>83</v>
      </c>
      <c r="B22" s="56"/>
      <c r="C22" s="10" t="s">
        <v>38</v>
      </c>
      <c r="D22" s="10" t="s">
        <v>40</v>
      </c>
      <c r="E22" s="12" t="s">
        <v>87</v>
      </c>
      <c r="F22" s="10" t="s">
        <v>84</v>
      </c>
      <c r="G22" s="10"/>
      <c r="H22" s="34">
        <f>H23+H24</f>
        <v>1902.5</v>
      </c>
    </row>
    <row r="23" spans="1:8" ht="18" customHeight="1">
      <c r="A23" s="9" t="s">
        <v>136</v>
      </c>
      <c r="B23" s="56"/>
      <c r="C23" s="10" t="s">
        <v>38</v>
      </c>
      <c r="D23" s="10" t="s">
        <v>40</v>
      </c>
      <c r="E23" s="12" t="s">
        <v>87</v>
      </c>
      <c r="F23" s="10" t="s">
        <v>2</v>
      </c>
      <c r="G23" s="10" t="s">
        <v>3</v>
      </c>
      <c r="H23" s="34">
        <v>1461.2</v>
      </c>
    </row>
    <row r="24" spans="1:8" ht="42.75" customHeight="1">
      <c r="A24" s="9" t="s">
        <v>137</v>
      </c>
      <c r="B24" s="56"/>
      <c r="C24" s="10" t="s">
        <v>38</v>
      </c>
      <c r="D24" s="10" t="s">
        <v>40</v>
      </c>
      <c r="E24" s="12" t="s">
        <v>87</v>
      </c>
      <c r="F24" s="10" t="s">
        <v>4</v>
      </c>
      <c r="G24" s="10" t="s">
        <v>5</v>
      </c>
      <c r="H24" s="34">
        <v>441.3</v>
      </c>
    </row>
    <row r="25" spans="1:8" ht="29.25" customHeight="1">
      <c r="A25" s="9" t="s">
        <v>88</v>
      </c>
      <c r="B25" s="56"/>
      <c r="C25" s="10" t="s">
        <v>38</v>
      </c>
      <c r="D25" s="10" t="s">
        <v>40</v>
      </c>
      <c r="E25" s="12" t="s">
        <v>87</v>
      </c>
      <c r="F25" s="10" t="s">
        <v>89</v>
      </c>
      <c r="G25" s="10"/>
      <c r="H25" s="34">
        <f>SUM(H26)</f>
        <v>281.40000000000003</v>
      </c>
    </row>
    <row r="26" spans="1:8" ht="26.25" customHeight="1">
      <c r="A26" s="9" t="s">
        <v>90</v>
      </c>
      <c r="B26" s="56"/>
      <c r="C26" s="10" t="s">
        <v>38</v>
      </c>
      <c r="D26" s="10" t="s">
        <v>40</v>
      </c>
      <c r="E26" s="12" t="s">
        <v>87</v>
      </c>
      <c r="F26" s="10" t="s">
        <v>91</v>
      </c>
      <c r="G26" s="10"/>
      <c r="H26" s="34">
        <f>H27+H28</f>
        <v>281.40000000000003</v>
      </c>
    </row>
    <row r="27" spans="1:8" ht="18.75" customHeight="1">
      <c r="A27" s="9" t="s">
        <v>140</v>
      </c>
      <c r="B27" s="56"/>
      <c r="C27" s="10" t="s">
        <v>38</v>
      </c>
      <c r="D27" s="10" t="s">
        <v>40</v>
      </c>
      <c r="E27" s="12" t="s">
        <v>87</v>
      </c>
      <c r="F27" s="10" t="s">
        <v>6</v>
      </c>
      <c r="G27" s="10"/>
      <c r="H27" s="34">
        <v>271.3</v>
      </c>
    </row>
    <row r="28" spans="1:8" ht="18.75" customHeight="1">
      <c r="A28" s="9" t="s">
        <v>173</v>
      </c>
      <c r="B28" s="57"/>
      <c r="C28" s="10" t="s">
        <v>38</v>
      </c>
      <c r="D28" s="10" t="s">
        <v>40</v>
      </c>
      <c r="E28" s="12" t="s">
        <v>87</v>
      </c>
      <c r="F28" s="10" t="s">
        <v>172</v>
      </c>
      <c r="G28" s="10"/>
      <c r="H28" s="34">
        <v>10.1</v>
      </c>
    </row>
    <row r="29" spans="1:8" ht="18.75" customHeight="1">
      <c r="A29" s="9" t="s">
        <v>93</v>
      </c>
      <c r="B29" s="57"/>
      <c r="C29" s="10" t="s">
        <v>38</v>
      </c>
      <c r="D29" s="10" t="s">
        <v>40</v>
      </c>
      <c r="E29" s="12" t="s">
        <v>87</v>
      </c>
      <c r="F29" s="10" t="s">
        <v>55</v>
      </c>
      <c r="G29" s="10"/>
      <c r="H29" s="34">
        <f>H30</f>
        <v>8.6</v>
      </c>
    </row>
    <row r="30" spans="1:8" ht="18" customHeight="1">
      <c r="A30" s="9" t="s">
        <v>141</v>
      </c>
      <c r="B30" s="57"/>
      <c r="C30" s="10" t="s">
        <v>38</v>
      </c>
      <c r="D30" s="10" t="s">
        <v>40</v>
      </c>
      <c r="E30" s="12" t="s">
        <v>87</v>
      </c>
      <c r="F30" s="10" t="s">
        <v>62</v>
      </c>
      <c r="G30" s="10"/>
      <c r="H30" s="34">
        <f>H31+H32+H33</f>
        <v>8.6</v>
      </c>
    </row>
    <row r="31" spans="1:8" ht="21" customHeight="1">
      <c r="A31" s="9" t="s">
        <v>61</v>
      </c>
      <c r="B31" s="57"/>
      <c r="C31" s="10" t="s">
        <v>38</v>
      </c>
      <c r="D31" s="10" t="s">
        <v>40</v>
      </c>
      <c r="E31" s="12" t="s">
        <v>87</v>
      </c>
      <c r="F31" s="10" t="s">
        <v>10</v>
      </c>
      <c r="G31" s="10"/>
      <c r="H31" s="34">
        <v>2.3</v>
      </c>
    </row>
    <row r="32" spans="1:8" ht="21" customHeight="1">
      <c r="A32" s="9" t="s">
        <v>142</v>
      </c>
      <c r="B32" s="57"/>
      <c r="C32" s="10" t="s">
        <v>38</v>
      </c>
      <c r="D32" s="10" t="s">
        <v>40</v>
      </c>
      <c r="E32" s="12" t="s">
        <v>87</v>
      </c>
      <c r="F32" s="10" t="s">
        <v>11</v>
      </c>
      <c r="G32" s="10"/>
      <c r="H32" s="34">
        <v>4.5</v>
      </c>
    </row>
    <row r="33" spans="1:8" ht="21" customHeight="1">
      <c r="A33" s="9" t="s">
        <v>143</v>
      </c>
      <c r="B33" s="57"/>
      <c r="C33" s="10" t="s">
        <v>38</v>
      </c>
      <c r="D33" s="10" t="s">
        <v>40</v>
      </c>
      <c r="E33" s="12" t="s">
        <v>87</v>
      </c>
      <c r="F33" s="10" t="s">
        <v>13</v>
      </c>
      <c r="G33" s="10"/>
      <c r="H33" s="34">
        <v>1.8</v>
      </c>
    </row>
    <row r="34" spans="1:8" ht="21.75" customHeight="1">
      <c r="A34" s="9" t="s">
        <v>94</v>
      </c>
      <c r="B34" s="57"/>
      <c r="C34" s="10" t="s">
        <v>38</v>
      </c>
      <c r="D34" s="10" t="s">
        <v>41</v>
      </c>
      <c r="E34" s="10"/>
      <c r="F34" s="10"/>
      <c r="G34" s="10"/>
      <c r="H34" s="34">
        <f>H35</f>
        <v>202</v>
      </c>
    </row>
    <row r="35" spans="1:8" ht="21" customHeight="1">
      <c r="A35" s="9" t="s">
        <v>95</v>
      </c>
      <c r="B35" s="57"/>
      <c r="C35" s="10" t="s">
        <v>38</v>
      </c>
      <c r="D35" s="10" t="s">
        <v>41</v>
      </c>
      <c r="E35" s="10" t="s">
        <v>96</v>
      </c>
      <c r="F35" s="10"/>
      <c r="G35" s="10"/>
      <c r="H35" s="34">
        <f>H36</f>
        <v>202</v>
      </c>
    </row>
    <row r="36" spans="1:8" ht="22.5" customHeight="1">
      <c r="A36" s="9" t="s">
        <v>97</v>
      </c>
      <c r="B36" s="57"/>
      <c r="C36" s="10" t="s">
        <v>38</v>
      </c>
      <c r="D36" s="10" t="s">
        <v>41</v>
      </c>
      <c r="E36" s="10" t="s">
        <v>15</v>
      </c>
      <c r="F36" s="10"/>
      <c r="G36" s="10"/>
      <c r="H36" s="34">
        <f>H37</f>
        <v>202</v>
      </c>
    </row>
    <row r="37" spans="1:8" ht="16.5" customHeight="1">
      <c r="A37" s="9" t="s">
        <v>93</v>
      </c>
      <c r="B37" s="57"/>
      <c r="C37" s="10" t="s">
        <v>38</v>
      </c>
      <c r="D37" s="10" t="s">
        <v>41</v>
      </c>
      <c r="E37" s="10" t="s">
        <v>15</v>
      </c>
      <c r="F37" s="10" t="s">
        <v>55</v>
      </c>
      <c r="G37" s="10"/>
      <c r="H37" s="34">
        <f>H38</f>
        <v>202</v>
      </c>
    </row>
    <row r="38" spans="1:8" ht="16.5" customHeight="1">
      <c r="A38" s="9" t="s">
        <v>63</v>
      </c>
      <c r="B38" s="57"/>
      <c r="C38" s="10" t="s">
        <v>38</v>
      </c>
      <c r="D38" s="10" t="s">
        <v>41</v>
      </c>
      <c r="E38" s="10" t="s">
        <v>15</v>
      </c>
      <c r="F38" s="10" t="s">
        <v>14</v>
      </c>
      <c r="G38" s="10"/>
      <c r="H38" s="34">
        <v>202</v>
      </c>
    </row>
    <row r="39" spans="1:8" ht="17.25" customHeight="1">
      <c r="A39" s="24" t="s">
        <v>98</v>
      </c>
      <c r="B39" s="32"/>
      <c r="C39" s="10" t="s">
        <v>38</v>
      </c>
      <c r="D39" s="10" t="s">
        <v>42</v>
      </c>
      <c r="E39" s="10"/>
      <c r="F39" s="10"/>
      <c r="G39" s="11"/>
      <c r="H39" s="34">
        <f>SUM(H40)</f>
        <v>0</v>
      </c>
    </row>
    <row r="40" spans="1:8" ht="18.75" customHeight="1">
      <c r="A40" s="24" t="s">
        <v>99</v>
      </c>
      <c r="B40" s="32"/>
      <c r="C40" s="10" t="s">
        <v>38</v>
      </c>
      <c r="D40" s="10" t="s">
        <v>42</v>
      </c>
      <c r="E40" s="10" t="s">
        <v>16</v>
      </c>
      <c r="F40" s="10"/>
      <c r="G40" s="11"/>
      <c r="H40" s="34">
        <f>SUM(H41)</f>
        <v>0</v>
      </c>
    </row>
    <row r="41" spans="1:8" ht="17.25" customHeight="1">
      <c r="A41" s="24" t="s">
        <v>100</v>
      </c>
      <c r="B41" s="32"/>
      <c r="C41" s="10" t="s">
        <v>38</v>
      </c>
      <c r="D41" s="10" t="s">
        <v>42</v>
      </c>
      <c r="E41" s="10" t="s">
        <v>16</v>
      </c>
      <c r="F41" s="10"/>
      <c r="G41" s="11"/>
      <c r="H41" s="34">
        <f>SUM(H42)</f>
        <v>0</v>
      </c>
    </row>
    <row r="42" spans="1:8" ht="17.25" customHeight="1">
      <c r="A42" s="24" t="s">
        <v>93</v>
      </c>
      <c r="B42" s="32"/>
      <c r="C42" s="10" t="s">
        <v>38</v>
      </c>
      <c r="D42" s="10" t="s">
        <v>42</v>
      </c>
      <c r="E42" s="10" t="s">
        <v>16</v>
      </c>
      <c r="F42" s="10" t="s">
        <v>55</v>
      </c>
      <c r="G42" s="11"/>
      <c r="H42" s="34">
        <f>SUM(H43)</f>
        <v>0</v>
      </c>
    </row>
    <row r="43" spans="1:8" ht="16.5" customHeight="1">
      <c r="A43" s="24" t="s">
        <v>64</v>
      </c>
      <c r="B43" s="32"/>
      <c r="C43" s="10" t="s">
        <v>38</v>
      </c>
      <c r="D43" s="10" t="s">
        <v>42</v>
      </c>
      <c r="E43" s="10" t="s">
        <v>16</v>
      </c>
      <c r="F43" s="10" t="s">
        <v>17</v>
      </c>
      <c r="G43" s="11"/>
      <c r="H43" s="34">
        <v>0</v>
      </c>
    </row>
    <row r="44" spans="1:8" ht="21.75" customHeight="1">
      <c r="A44" s="9" t="s">
        <v>65</v>
      </c>
      <c r="B44" s="57"/>
      <c r="C44" s="10" t="s">
        <v>38</v>
      </c>
      <c r="D44" s="10" t="s">
        <v>43</v>
      </c>
      <c r="E44" s="10"/>
      <c r="F44" s="10"/>
      <c r="G44" s="10"/>
      <c r="H44" s="34">
        <f>H45+H59+H63+H57</f>
        <v>358.40000000000003</v>
      </c>
    </row>
    <row r="45" spans="1:8" ht="27.75" customHeight="1">
      <c r="A45" s="9" t="s">
        <v>144</v>
      </c>
      <c r="B45" s="57"/>
      <c r="C45" s="10" t="s">
        <v>38</v>
      </c>
      <c r="D45" s="10" t="s">
        <v>43</v>
      </c>
      <c r="E45" s="16">
        <v>6180000000</v>
      </c>
      <c r="F45" s="10"/>
      <c r="G45" s="10"/>
      <c r="H45" s="34">
        <f>H46</f>
        <v>288.90000000000003</v>
      </c>
    </row>
    <row r="46" spans="1:8" ht="21.75" customHeight="1">
      <c r="A46" s="9" t="s">
        <v>101</v>
      </c>
      <c r="B46" s="57"/>
      <c r="C46" s="10" t="s">
        <v>38</v>
      </c>
      <c r="D46" s="10" t="s">
        <v>43</v>
      </c>
      <c r="E46" s="16">
        <v>6180090000</v>
      </c>
      <c r="F46" s="10"/>
      <c r="G46" s="10"/>
      <c r="H46" s="34">
        <f>H49+H50+H54</f>
        <v>288.90000000000003</v>
      </c>
    </row>
    <row r="47" spans="1:8" ht="24" customHeight="1">
      <c r="A47" s="9" t="s">
        <v>88</v>
      </c>
      <c r="B47" s="57"/>
      <c r="C47" s="10" t="s">
        <v>38</v>
      </c>
      <c r="D47" s="10" t="s">
        <v>43</v>
      </c>
      <c r="E47" s="16">
        <v>6180090010</v>
      </c>
      <c r="F47" s="10" t="s">
        <v>89</v>
      </c>
      <c r="G47" s="10"/>
      <c r="H47" s="34">
        <f>SUM(H48)</f>
        <v>254.8</v>
      </c>
    </row>
    <row r="48" spans="1:8" ht="23.25" customHeight="1">
      <c r="A48" s="9" t="s">
        <v>90</v>
      </c>
      <c r="B48" s="57"/>
      <c r="C48" s="10" t="s">
        <v>38</v>
      </c>
      <c r="D48" s="10" t="s">
        <v>43</v>
      </c>
      <c r="E48" s="16">
        <v>6180090010</v>
      </c>
      <c r="F48" s="10" t="s">
        <v>91</v>
      </c>
      <c r="G48" s="10"/>
      <c r="H48" s="34">
        <f>SUM(H49)</f>
        <v>254.8</v>
      </c>
    </row>
    <row r="49" spans="1:8" ht="22.5" customHeight="1">
      <c r="A49" s="9" t="s">
        <v>140</v>
      </c>
      <c r="B49" s="57"/>
      <c r="C49" s="10" t="s">
        <v>38</v>
      </c>
      <c r="D49" s="10" t="s">
        <v>43</v>
      </c>
      <c r="E49" s="16">
        <v>6180090010</v>
      </c>
      <c r="F49" s="10" t="s">
        <v>6</v>
      </c>
      <c r="G49" s="10"/>
      <c r="H49" s="34">
        <v>254.8</v>
      </c>
    </row>
    <row r="50" spans="1:8" ht="21.75" customHeight="1">
      <c r="A50" s="9" t="s">
        <v>93</v>
      </c>
      <c r="B50" s="57"/>
      <c r="C50" s="10" t="s">
        <v>38</v>
      </c>
      <c r="D50" s="10" t="s">
        <v>43</v>
      </c>
      <c r="E50" s="16">
        <v>6180090010</v>
      </c>
      <c r="F50" s="10" t="s">
        <v>55</v>
      </c>
      <c r="G50" s="10"/>
      <c r="H50" s="34">
        <f>SUM(H51)</f>
        <v>24.1</v>
      </c>
    </row>
    <row r="51" spans="1:8" ht="21.75" customHeight="1">
      <c r="A51" s="9" t="s">
        <v>141</v>
      </c>
      <c r="B51" s="57"/>
      <c r="C51" s="10" t="s">
        <v>38</v>
      </c>
      <c r="D51" s="10" t="s">
        <v>43</v>
      </c>
      <c r="E51" s="16">
        <v>6180090010</v>
      </c>
      <c r="F51" s="10" t="s">
        <v>62</v>
      </c>
      <c r="G51" s="10"/>
      <c r="H51" s="34">
        <f>H52+H53</f>
        <v>24.1</v>
      </c>
    </row>
    <row r="52" spans="1:8" ht="21.75" customHeight="1">
      <c r="A52" s="9" t="s">
        <v>61</v>
      </c>
      <c r="B52" s="57"/>
      <c r="C52" s="10" t="s">
        <v>38</v>
      </c>
      <c r="D52" s="10" t="s">
        <v>43</v>
      </c>
      <c r="E52" s="16">
        <v>6180090010</v>
      </c>
      <c r="F52" s="10" t="s">
        <v>10</v>
      </c>
      <c r="G52" s="10"/>
      <c r="H52" s="34">
        <v>23.1</v>
      </c>
    </row>
    <row r="53" spans="1:8" ht="21.75" customHeight="1">
      <c r="A53" s="9" t="s">
        <v>143</v>
      </c>
      <c r="B53" s="57"/>
      <c r="C53" s="10" t="s">
        <v>38</v>
      </c>
      <c r="D53" s="10" t="s">
        <v>43</v>
      </c>
      <c r="E53" s="16">
        <v>6180090010</v>
      </c>
      <c r="F53" s="10" t="s">
        <v>13</v>
      </c>
      <c r="G53" s="10"/>
      <c r="H53" s="34">
        <v>1</v>
      </c>
    </row>
    <row r="54" spans="1:8" ht="24" customHeight="1">
      <c r="A54" s="9" t="s">
        <v>88</v>
      </c>
      <c r="B54" s="57"/>
      <c r="C54" s="10" t="s">
        <v>38</v>
      </c>
      <c r="D54" s="10" t="s">
        <v>43</v>
      </c>
      <c r="E54" s="16">
        <v>6180090030</v>
      </c>
      <c r="F54" s="10" t="s">
        <v>89</v>
      </c>
      <c r="G54" s="10"/>
      <c r="H54" s="34">
        <f>SUM(H55)</f>
        <v>10</v>
      </c>
    </row>
    <row r="55" spans="1:8" ht="24.75" customHeight="1">
      <c r="A55" s="9" t="s">
        <v>90</v>
      </c>
      <c r="B55" s="57"/>
      <c r="C55" s="10" t="s">
        <v>38</v>
      </c>
      <c r="D55" s="10" t="s">
        <v>43</v>
      </c>
      <c r="E55" s="16">
        <v>6180090030</v>
      </c>
      <c r="F55" s="10" t="s">
        <v>91</v>
      </c>
      <c r="G55" s="10" t="s">
        <v>92</v>
      </c>
      <c r="H55" s="34">
        <f>H56</f>
        <v>10</v>
      </c>
    </row>
    <row r="56" spans="1:8" ht="23.25" customHeight="1">
      <c r="A56" s="9" t="s">
        <v>145</v>
      </c>
      <c r="B56" s="57"/>
      <c r="C56" s="10" t="s">
        <v>38</v>
      </c>
      <c r="D56" s="10" t="s">
        <v>43</v>
      </c>
      <c r="E56" s="16">
        <v>6180090030</v>
      </c>
      <c r="F56" s="10" t="s">
        <v>6</v>
      </c>
      <c r="G56" s="10" t="s">
        <v>92</v>
      </c>
      <c r="H56" s="34">
        <v>10</v>
      </c>
    </row>
    <row r="57" spans="1:8" ht="22.5" customHeight="1">
      <c r="A57" s="9" t="s">
        <v>122</v>
      </c>
      <c r="B57" s="57"/>
      <c r="C57" s="10" t="s">
        <v>38</v>
      </c>
      <c r="D57" s="10" t="s">
        <v>43</v>
      </c>
      <c r="E57" s="16">
        <v>6180000401</v>
      </c>
      <c r="F57" s="10" t="s">
        <v>56</v>
      </c>
      <c r="G57" s="10"/>
      <c r="H57" s="34">
        <f>H58</f>
        <v>32.5</v>
      </c>
    </row>
    <row r="58" spans="1:8" ht="22.5" customHeight="1">
      <c r="A58" s="9" t="s">
        <v>123</v>
      </c>
      <c r="B58" s="57"/>
      <c r="C58" s="10" t="s">
        <v>38</v>
      </c>
      <c r="D58" s="10" t="s">
        <v>43</v>
      </c>
      <c r="E58" s="16">
        <v>6180000401</v>
      </c>
      <c r="F58" s="10" t="s">
        <v>12</v>
      </c>
      <c r="G58" s="10"/>
      <c r="H58" s="34">
        <v>32.5</v>
      </c>
    </row>
    <row r="59" spans="1:8" ht="24" customHeight="1">
      <c r="A59" s="9" t="s">
        <v>69</v>
      </c>
      <c r="B59" s="57"/>
      <c r="C59" s="10" t="s">
        <v>38</v>
      </c>
      <c r="D59" s="10" t="s">
        <v>43</v>
      </c>
      <c r="E59" s="10" t="s">
        <v>18</v>
      </c>
      <c r="F59" s="10"/>
      <c r="G59" s="10"/>
      <c r="H59" s="34">
        <f>H62</f>
        <v>33</v>
      </c>
    </row>
    <row r="60" spans="1:8" ht="23.25" customHeight="1">
      <c r="A60" s="9" t="s">
        <v>88</v>
      </c>
      <c r="B60" s="57"/>
      <c r="C60" s="10" t="s">
        <v>38</v>
      </c>
      <c r="D60" s="10" t="s">
        <v>43</v>
      </c>
      <c r="E60" s="10" t="s">
        <v>18</v>
      </c>
      <c r="F60" s="10" t="s">
        <v>89</v>
      </c>
      <c r="G60" s="10"/>
      <c r="H60" s="34">
        <f>SUM(H62)</f>
        <v>33</v>
      </c>
    </row>
    <row r="61" spans="1:8" ht="21.75" customHeight="1">
      <c r="A61" s="9" t="s">
        <v>90</v>
      </c>
      <c r="B61" s="57"/>
      <c r="C61" s="10" t="s">
        <v>38</v>
      </c>
      <c r="D61" s="10" t="s">
        <v>43</v>
      </c>
      <c r="E61" s="10" t="s">
        <v>18</v>
      </c>
      <c r="F61" s="10" t="s">
        <v>91</v>
      </c>
      <c r="G61" s="10"/>
      <c r="H61" s="34">
        <f>SUM(H62)</f>
        <v>33</v>
      </c>
    </row>
    <row r="62" spans="1:8" ht="26.25" customHeight="1">
      <c r="A62" s="9" t="s">
        <v>140</v>
      </c>
      <c r="B62" s="57"/>
      <c r="C62" s="10" t="s">
        <v>38</v>
      </c>
      <c r="D62" s="10" t="s">
        <v>43</v>
      </c>
      <c r="E62" s="10" t="s">
        <v>18</v>
      </c>
      <c r="F62" s="10" t="s">
        <v>6</v>
      </c>
      <c r="G62" s="10"/>
      <c r="H62" s="34">
        <v>33</v>
      </c>
    </row>
    <row r="63" spans="1:8" ht="19.5" customHeight="1">
      <c r="A63" s="9" t="s">
        <v>146</v>
      </c>
      <c r="B63" s="57"/>
      <c r="C63" s="10" t="s">
        <v>38</v>
      </c>
      <c r="D63" s="10" t="s">
        <v>43</v>
      </c>
      <c r="E63" s="10" t="s">
        <v>102</v>
      </c>
      <c r="F63" s="10"/>
      <c r="G63" s="10"/>
      <c r="H63" s="34">
        <f>H64+H68</f>
        <v>4</v>
      </c>
    </row>
    <row r="64" spans="1:8" ht="39" customHeight="1">
      <c r="A64" s="29" t="s">
        <v>121</v>
      </c>
      <c r="B64" s="57"/>
      <c r="C64" s="10" t="s">
        <v>38</v>
      </c>
      <c r="D64" s="10" t="s">
        <v>43</v>
      </c>
      <c r="E64" s="10" t="s">
        <v>120</v>
      </c>
      <c r="F64" s="10"/>
      <c r="G64" s="10"/>
      <c r="H64" s="34">
        <f>H65</f>
        <v>2</v>
      </c>
    </row>
    <row r="65" spans="1:8" ht="24.75" customHeight="1">
      <c r="A65" s="9" t="s">
        <v>88</v>
      </c>
      <c r="B65" s="57"/>
      <c r="C65" s="10" t="s">
        <v>38</v>
      </c>
      <c r="D65" s="10" t="s">
        <v>43</v>
      </c>
      <c r="E65" s="10" t="s">
        <v>120</v>
      </c>
      <c r="F65" s="10" t="s">
        <v>89</v>
      </c>
      <c r="G65" s="10"/>
      <c r="H65" s="34">
        <f>H66</f>
        <v>2</v>
      </c>
    </row>
    <row r="66" spans="1:8" ht="27.75" customHeight="1">
      <c r="A66" s="9" t="s">
        <v>90</v>
      </c>
      <c r="B66" s="57"/>
      <c r="C66" s="10" t="s">
        <v>38</v>
      </c>
      <c r="D66" s="10" t="s">
        <v>43</v>
      </c>
      <c r="E66" s="10" t="s">
        <v>120</v>
      </c>
      <c r="F66" s="10" t="s">
        <v>91</v>
      </c>
      <c r="G66" s="10" t="s">
        <v>9</v>
      </c>
      <c r="H66" s="34">
        <f>H67</f>
        <v>2</v>
      </c>
    </row>
    <row r="67" spans="1:8" ht="27.75" customHeight="1">
      <c r="A67" s="9" t="s">
        <v>140</v>
      </c>
      <c r="B67" s="57"/>
      <c r="C67" s="10" t="s">
        <v>38</v>
      </c>
      <c r="D67" s="10" t="s">
        <v>43</v>
      </c>
      <c r="E67" s="10" t="s">
        <v>120</v>
      </c>
      <c r="F67" s="10" t="s">
        <v>6</v>
      </c>
      <c r="G67" s="10" t="s">
        <v>9</v>
      </c>
      <c r="H67" s="34">
        <v>2</v>
      </c>
    </row>
    <row r="68" spans="1:8" ht="36" customHeight="1">
      <c r="A68" s="29" t="s">
        <v>126</v>
      </c>
      <c r="B68" s="57"/>
      <c r="C68" s="10" t="s">
        <v>38</v>
      </c>
      <c r="D68" s="10" t="s">
        <v>43</v>
      </c>
      <c r="E68" s="10" t="s">
        <v>127</v>
      </c>
      <c r="F68" s="10"/>
      <c r="G68" s="10"/>
      <c r="H68" s="34">
        <f>H69</f>
        <v>2</v>
      </c>
    </row>
    <row r="69" spans="1:8" ht="27.75" customHeight="1">
      <c r="A69" s="9" t="s">
        <v>88</v>
      </c>
      <c r="B69" s="57"/>
      <c r="C69" s="10" t="s">
        <v>38</v>
      </c>
      <c r="D69" s="10" t="s">
        <v>43</v>
      </c>
      <c r="E69" s="10" t="s">
        <v>127</v>
      </c>
      <c r="F69" s="10" t="s">
        <v>89</v>
      </c>
      <c r="G69" s="10"/>
      <c r="H69" s="34">
        <f>H70</f>
        <v>2</v>
      </c>
    </row>
    <row r="70" spans="1:8" ht="27.75" customHeight="1">
      <c r="A70" s="9" t="s">
        <v>90</v>
      </c>
      <c r="B70" s="57"/>
      <c r="C70" s="10" t="s">
        <v>38</v>
      </c>
      <c r="D70" s="10" t="s">
        <v>43</v>
      </c>
      <c r="E70" s="10" t="s">
        <v>127</v>
      </c>
      <c r="F70" s="10" t="s">
        <v>91</v>
      </c>
      <c r="G70" s="10" t="s">
        <v>9</v>
      </c>
      <c r="H70" s="34">
        <f>H71</f>
        <v>2</v>
      </c>
    </row>
    <row r="71" spans="1:8" ht="27.75" customHeight="1">
      <c r="A71" s="9" t="s">
        <v>140</v>
      </c>
      <c r="B71" s="57"/>
      <c r="C71" s="10" t="s">
        <v>38</v>
      </c>
      <c r="D71" s="10" t="s">
        <v>43</v>
      </c>
      <c r="E71" s="10" t="s">
        <v>127</v>
      </c>
      <c r="F71" s="10" t="s">
        <v>6</v>
      </c>
      <c r="G71" s="10" t="s">
        <v>9</v>
      </c>
      <c r="H71" s="34">
        <v>2</v>
      </c>
    </row>
    <row r="72" spans="1:8" s="31" customFormat="1" ht="21.75" customHeight="1">
      <c r="A72" s="43" t="s">
        <v>70</v>
      </c>
      <c r="B72" s="58">
        <v>759</v>
      </c>
      <c r="C72" s="45" t="s">
        <v>39</v>
      </c>
      <c r="D72" s="45" t="s">
        <v>53</v>
      </c>
      <c r="E72" s="45"/>
      <c r="F72" s="45"/>
      <c r="G72" s="45"/>
      <c r="H72" s="46">
        <f>H73</f>
        <v>241.6</v>
      </c>
    </row>
    <row r="73" spans="1:8" ht="21.75" customHeight="1">
      <c r="A73" s="9" t="s">
        <v>71</v>
      </c>
      <c r="B73" s="57"/>
      <c r="C73" s="10" t="s">
        <v>39</v>
      </c>
      <c r="D73" s="10" t="s">
        <v>44</v>
      </c>
      <c r="E73" s="10"/>
      <c r="F73" s="10"/>
      <c r="G73" s="10"/>
      <c r="H73" s="34">
        <f>SUM(H74)</f>
        <v>241.6</v>
      </c>
    </row>
    <row r="74" spans="1:8" ht="29.25" customHeight="1">
      <c r="A74" s="9" t="s">
        <v>103</v>
      </c>
      <c r="B74" s="57"/>
      <c r="C74" s="10" t="s">
        <v>39</v>
      </c>
      <c r="D74" s="10" t="s">
        <v>44</v>
      </c>
      <c r="E74" s="10" t="s">
        <v>19</v>
      </c>
      <c r="F74" s="10"/>
      <c r="G74" s="10"/>
      <c r="H74" s="34">
        <f>SUM(H75)</f>
        <v>241.6</v>
      </c>
    </row>
    <row r="75" spans="1:8" ht="47.25" customHeight="1">
      <c r="A75" s="9" t="s">
        <v>81</v>
      </c>
      <c r="B75" s="57"/>
      <c r="C75" s="10" t="s">
        <v>39</v>
      </c>
      <c r="D75" s="10" t="s">
        <v>44</v>
      </c>
      <c r="E75" s="10" t="s">
        <v>19</v>
      </c>
      <c r="F75" s="10" t="s">
        <v>82</v>
      </c>
      <c r="G75" s="10"/>
      <c r="H75" s="34">
        <f>SUM(H76)</f>
        <v>241.6</v>
      </c>
    </row>
    <row r="76" spans="1:8" ht="30" customHeight="1">
      <c r="A76" s="9" t="s">
        <v>83</v>
      </c>
      <c r="B76" s="57"/>
      <c r="C76" s="10" t="s">
        <v>39</v>
      </c>
      <c r="D76" s="10" t="s">
        <v>44</v>
      </c>
      <c r="E76" s="10" t="s">
        <v>19</v>
      </c>
      <c r="F76" s="10" t="s">
        <v>84</v>
      </c>
      <c r="G76" s="10"/>
      <c r="H76" s="34">
        <f>H77+H78</f>
        <v>241.6</v>
      </c>
    </row>
    <row r="77" spans="1:8" ht="22.5" customHeight="1">
      <c r="A77" s="9" t="s">
        <v>136</v>
      </c>
      <c r="B77" s="57"/>
      <c r="C77" s="10" t="s">
        <v>39</v>
      </c>
      <c r="D77" s="10" t="s">
        <v>44</v>
      </c>
      <c r="E77" s="10" t="s">
        <v>19</v>
      </c>
      <c r="F77" s="10" t="s">
        <v>2</v>
      </c>
      <c r="G77" s="10" t="s">
        <v>3</v>
      </c>
      <c r="H77" s="34">
        <v>185.6</v>
      </c>
    </row>
    <row r="78" spans="1:8" ht="45.75" customHeight="1">
      <c r="A78" s="9" t="s">
        <v>137</v>
      </c>
      <c r="B78" s="57"/>
      <c r="C78" s="10" t="s">
        <v>39</v>
      </c>
      <c r="D78" s="10" t="s">
        <v>44</v>
      </c>
      <c r="E78" s="10" t="s">
        <v>19</v>
      </c>
      <c r="F78" s="10" t="s">
        <v>4</v>
      </c>
      <c r="G78" s="10" t="s">
        <v>5</v>
      </c>
      <c r="H78" s="34">
        <v>56</v>
      </c>
    </row>
    <row r="79" spans="1:8" ht="30.75" customHeight="1">
      <c r="A79" s="47" t="s">
        <v>147</v>
      </c>
      <c r="B79" s="59">
        <v>759</v>
      </c>
      <c r="C79" s="49" t="s">
        <v>44</v>
      </c>
      <c r="D79" s="49" t="s">
        <v>53</v>
      </c>
      <c r="E79" s="49"/>
      <c r="F79" s="49"/>
      <c r="G79" s="49"/>
      <c r="H79" s="50">
        <f>H80+H86</f>
        <v>10</v>
      </c>
    </row>
    <row r="80" spans="1:8" ht="18" customHeight="1">
      <c r="A80" s="9" t="s">
        <v>148</v>
      </c>
      <c r="B80" s="57"/>
      <c r="C80" s="10" t="s">
        <v>44</v>
      </c>
      <c r="D80" s="10" t="s">
        <v>45</v>
      </c>
      <c r="E80" s="10"/>
      <c r="F80" s="10"/>
      <c r="G80" s="10"/>
      <c r="H80" s="34">
        <f>H81</f>
        <v>5</v>
      </c>
    </row>
    <row r="81" spans="1:8" ht="26.25" customHeight="1">
      <c r="A81" s="9" t="s">
        <v>149</v>
      </c>
      <c r="B81" s="57"/>
      <c r="C81" s="10" t="s">
        <v>44</v>
      </c>
      <c r="D81" s="10" t="s">
        <v>45</v>
      </c>
      <c r="E81" s="10" t="s">
        <v>104</v>
      </c>
      <c r="F81" s="10"/>
      <c r="G81" s="10"/>
      <c r="H81" s="34">
        <f>H82</f>
        <v>5</v>
      </c>
    </row>
    <row r="82" spans="1:8" ht="29.25" customHeight="1">
      <c r="A82" s="9" t="s">
        <v>150</v>
      </c>
      <c r="B82" s="57"/>
      <c r="C82" s="10" t="s">
        <v>44</v>
      </c>
      <c r="D82" s="10" t="s">
        <v>45</v>
      </c>
      <c r="E82" s="10" t="s">
        <v>20</v>
      </c>
      <c r="F82" s="10"/>
      <c r="G82" s="10"/>
      <c r="H82" s="34">
        <f>SUM(H83)</f>
        <v>5</v>
      </c>
    </row>
    <row r="83" spans="1:8" ht="21.75" customHeight="1">
      <c r="A83" s="9" t="s">
        <v>88</v>
      </c>
      <c r="B83" s="57"/>
      <c r="C83" s="10" t="s">
        <v>44</v>
      </c>
      <c r="D83" s="10" t="s">
        <v>45</v>
      </c>
      <c r="E83" s="10" t="s">
        <v>20</v>
      </c>
      <c r="F83" s="10" t="s">
        <v>89</v>
      </c>
      <c r="G83" s="10"/>
      <c r="H83" s="34">
        <f>SUM(H85)</f>
        <v>5</v>
      </c>
    </row>
    <row r="84" spans="1:8" ht="21.75" customHeight="1">
      <c r="A84" s="9" t="s">
        <v>90</v>
      </c>
      <c r="B84" s="57"/>
      <c r="C84" s="10" t="s">
        <v>44</v>
      </c>
      <c r="D84" s="10" t="s">
        <v>45</v>
      </c>
      <c r="E84" s="10" t="s">
        <v>20</v>
      </c>
      <c r="F84" s="10" t="s">
        <v>91</v>
      </c>
      <c r="G84" s="10"/>
      <c r="H84" s="34">
        <f>SUM(H85)</f>
        <v>5</v>
      </c>
    </row>
    <row r="85" spans="1:8" ht="23.25" customHeight="1">
      <c r="A85" s="9" t="s">
        <v>140</v>
      </c>
      <c r="B85" s="57"/>
      <c r="C85" s="10" t="s">
        <v>44</v>
      </c>
      <c r="D85" s="10" t="s">
        <v>45</v>
      </c>
      <c r="E85" s="10" t="s">
        <v>20</v>
      </c>
      <c r="F85" s="10" t="s">
        <v>6</v>
      </c>
      <c r="G85" s="10"/>
      <c r="H85" s="34">
        <v>5</v>
      </c>
    </row>
    <row r="86" spans="1:8" ht="34.5" customHeight="1">
      <c r="A86" s="9" t="s">
        <v>151</v>
      </c>
      <c r="B86" s="57"/>
      <c r="C86" s="10" t="s">
        <v>44</v>
      </c>
      <c r="D86" s="10" t="s">
        <v>46</v>
      </c>
      <c r="E86" s="10"/>
      <c r="F86" s="10"/>
      <c r="G86" s="10"/>
      <c r="H86" s="34">
        <f>H87</f>
        <v>5</v>
      </c>
    </row>
    <row r="87" spans="1:8" ht="18.75" customHeight="1">
      <c r="A87" s="9" t="s">
        <v>152</v>
      </c>
      <c r="B87" s="57"/>
      <c r="C87" s="10" t="s">
        <v>44</v>
      </c>
      <c r="D87" s="10" t="s">
        <v>46</v>
      </c>
      <c r="E87" s="10" t="s">
        <v>105</v>
      </c>
      <c r="F87" s="10"/>
      <c r="G87" s="10"/>
      <c r="H87" s="34">
        <f>H88</f>
        <v>5</v>
      </c>
    </row>
    <row r="88" spans="1:8" ht="40.5" customHeight="1">
      <c r="A88" s="9" t="s">
        <v>153</v>
      </c>
      <c r="B88" s="57"/>
      <c r="C88" s="10" t="s">
        <v>44</v>
      </c>
      <c r="D88" s="10" t="s">
        <v>46</v>
      </c>
      <c r="E88" s="10" t="s">
        <v>22</v>
      </c>
      <c r="F88" s="10"/>
      <c r="G88" s="10"/>
      <c r="H88" s="34">
        <f>H89</f>
        <v>5</v>
      </c>
    </row>
    <row r="89" spans="1:8" ht="21.75" customHeight="1">
      <c r="A89" s="9" t="s">
        <v>88</v>
      </c>
      <c r="B89" s="57"/>
      <c r="C89" s="10" t="s">
        <v>44</v>
      </c>
      <c r="D89" s="10" t="s">
        <v>46</v>
      </c>
      <c r="E89" s="10" t="s">
        <v>22</v>
      </c>
      <c r="F89" s="10" t="s">
        <v>89</v>
      </c>
      <c r="G89" s="10"/>
      <c r="H89" s="34">
        <f>H90</f>
        <v>5</v>
      </c>
    </row>
    <row r="90" spans="1:8" ht="27.75" customHeight="1">
      <c r="A90" s="9" t="s">
        <v>90</v>
      </c>
      <c r="B90" s="57"/>
      <c r="C90" s="10" t="s">
        <v>44</v>
      </c>
      <c r="D90" s="10" t="s">
        <v>46</v>
      </c>
      <c r="E90" s="10" t="s">
        <v>22</v>
      </c>
      <c r="F90" s="10" t="s">
        <v>91</v>
      </c>
      <c r="G90" s="10"/>
      <c r="H90" s="34">
        <f>H91</f>
        <v>5</v>
      </c>
    </row>
    <row r="91" spans="1:8" ht="21" customHeight="1">
      <c r="A91" s="9" t="s">
        <v>140</v>
      </c>
      <c r="B91" s="57"/>
      <c r="C91" s="10" t="s">
        <v>44</v>
      </c>
      <c r="D91" s="10" t="s">
        <v>46</v>
      </c>
      <c r="E91" s="10" t="s">
        <v>22</v>
      </c>
      <c r="F91" s="10" t="s">
        <v>6</v>
      </c>
      <c r="G91" s="10"/>
      <c r="H91" s="34">
        <v>5</v>
      </c>
    </row>
    <row r="92" spans="1:8" ht="21.75" customHeight="1">
      <c r="A92" s="40" t="s">
        <v>154</v>
      </c>
      <c r="B92" s="60">
        <v>759</v>
      </c>
      <c r="C92" s="41" t="s">
        <v>40</v>
      </c>
      <c r="D92" s="41" t="s">
        <v>53</v>
      </c>
      <c r="E92" s="41"/>
      <c r="F92" s="41"/>
      <c r="G92" s="41"/>
      <c r="H92" s="42">
        <f>H93+H104</f>
        <v>2484.7</v>
      </c>
    </row>
    <row r="93" spans="1:8" ht="21.75" customHeight="1">
      <c r="A93" s="9" t="s">
        <v>24</v>
      </c>
      <c r="B93" s="57"/>
      <c r="C93" s="10" t="s">
        <v>40</v>
      </c>
      <c r="D93" s="10" t="s">
        <v>45</v>
      </c>
      <c r="E93" s="10"/>
      <c r="F93" s="10"/>
      <c r="G93" s="10"/>
      <c r="H93" s="34">
        <f>SUM(H94)</f>
        <v>2472.7</v>
      </c>
    </row>
    <row r="94" spans="1:8" ht="21.75" customHeight="1">
      <c r="A94" s="9" t="s">
        <v>74</v>
      </c>
      <c r="B94" s="61"/>
      <c r="C94" s="10" t="s">
        <v>40</v>
      </c>
      <c r="D94" s="10" t="s">
        <v>45</v>
      </c>
      <c r="E94" s="10" t="s">
        <v>102</v>
      </c>
      <c r="F94" s="10"/>
      <c r="G94" s="10"/>
      <c r="H94" s="34">
        <f>SUM(H95)</f>
        <v>2472.7</v>
      </c>
    </row>
    <row r="95" spans="1:8" ht="27.75" customHeight="1">
      <c r="A95" s="9" t="s">
        <v>106</v>
      </c>
      <c r="B95" s="57"/>
      <c r="C95" s="10" t="s">
        <v>40</v>
      </c>
      <c r="D95" s="10" t="s">
        <v>45</v>
      </c>
      <c r="E95" s="10" t="s">
        <v>23</v>
      </c>
      <c r="F95" s="10"/>
      <c r="G95" s="10"/>
      <c r="H95" s="34">
        <f>H96+H100</f>
        <v>2472.7</v>
      </c>
    </row>
    <row r="96" spans="1:8" ht="21.75" customHeight="1">
      <c r="A96" s="9" t="s">
        <v>88</v>
      </c>
      <c r="B96" s="57"/>
      <c r="C96" s="10" t="s">
        <v>40</v>
      </c>
      <c r="D96" s="10" t="s">
        <v>45</v>
      </c>
      <c r="E96" s="10" t="s">
        <v>23</v>
      </c>
      <c r="F96" s="10" t="s">
        <v>89</v>
      </c>
      <c r="G96" s="10"/>
      <c r="H96" s="34">
        <f>H97</f>
        <v>2272.7</v>
      </c>
    </row>
    <row r="97" spans="1:8" ht="21.75" customHeight="1">
      <c r="A97" s="9" t="s">
        <v>90</v>
      </c>
      <c r="B97" s="57"/>
      <c r="C97" s="10" t="s">
        <v>40</v>
      </c>
      <c r="D97" s="10" t="s">
        <v>45</v>
      </c>
      <c r="E97" s="10" t="s">
        <v>23</v>
      </c>
      <c r="F97" s="10" t="s">
        <v>91</v>
      </c>
      <c r="G97" s="10"/>
      <c r="H97" s="34">
        <f>H98+H99</f>
        <v>2272.7</v>
      </c>
    </row>
    <row r="98" spans="1:8" ht="21" customHeight="1">
      <c r="A98" s="9" t="s">
        <v>140</v>
      </c>
      <c r="B98" s="57"/>
      <c r="C98" s="10" t="s">
        <v>40</v>
      </c>
      <c r="D98" s="10" t="s">
        <v>45</v>
      </c>
      <c r="E98" s="10" t="s">
        <v>23</v>
      </c>
      <c r="F98" s="10" t="s">
        <v>6</v>
      </c>
      <c r="G98" s="10"/>
      <c r="H98" s="34">
        <v>1895.6</v>
      </c>
    </row>
    <row r="99" spans="1:8" ht="21" customHeight="1">
      <c r="A99" s="9" t="s">
        <v>173</v>
      </c>
      <c r="B99" s="57"/>
      <c r="C99" s="10" t="s">
        <v>40</v>
      </c>
      <c r="D99" s="10" t="s">
        <v>45</v>
      </c>
      <c r="E99" s="10" t="s">
        <v>23</v>
      </c>
      <c r="F99" s="10" t="s">
        <v>172</v>
      </c>
      <c r="G99" s="10"/>
      <c r="H99" s="34">
        <v>377.1</v>
      </c>
    </row>
    <row r="100" spans="1:8" ht="26.25" customHeight="1">
      <c r="A100" s="9" t="s">
        <v>107</v>
      </c>
      <c r="B100" s="57"/>
      <c r="C100" s="10" t="s">
        <v>40</v>
      </c>
      <c r="D100" s="10" t="s">
        <v>45</v>
      </c>
      <c r="E100" s="10" t="s">
        <v>25</v>
      </c>
      <c r="F100" s="10"/>
      <c r="G100" s="10"/>
      <c r="H100" s="34">
        <f>H101</f>
        <v>200</v>
      </c>
    </row>
    <row r="101" spans="1:8" ht="21.75" customHeight="1">
      <c r="A101" s="9" t="s">
        <v>88</v>
      </c>
      <c r="B101" s="57"/>
      <c r="C101" s="10" t="s">
        <v>40</v>
      </c>
      <c r="D101" s="10" t="s">
        <v>45</v>
      </c>
      <c r="E101" s="10" t="s">
        <v>25</v>
      </c>
      <c r="F101" s="10" t="s">
        <v>89</v>
      </c>
      <c r="G101" s="10"/>
      <c r="H101" s="34">
        <f>H102</f>
        <v>200</v>
      </c>
    </row>
    <row r="102" spans="1:8" ht="21.75" customHeight="1">
      <c r="A102" s="9" t="s">
        <v>90</v>
      </c>
      <c r="B102" s="57"/>
      <c r="C102" s="10" t="s">
        <v>40</v>
      </c>
      <c r="D102" s="10" t="s">
        <v>45</v>
      </c>
      <c r="E102" s="10" t="s">
        <v>25</v>
      </c>
      <c r="F102" s="10" t="s">
        <v>91</v>
      </c>
      <c r="G102" s="10"/>
      <c r="H102" s="34">
        <f>H103</f>
        <v>200</v>
      </c>
    </row>
    <row r="103" spans="1:8" ht="18" customHeight="1">
      <c r="A103" s="9" t="s">
        <v>140</v>
      </c>
      <c r="B103" s="57"/>
      <c r="C103" s="10" t="s">
        <v>40</v>
      </c>
      <c r="D103" s="10" t="s">
        <v>45</v>
      </c>
      <c r="E103" s="10" t="s">
        <v>25</v>
      </c>
      <c r="F103" s="10" t="s">
        <v>6</v>
      </c>
      <c r="G103" s="10"/>
      <c r="H103" s="34">
        <v>200</v>
      </c>
    </row>
    <row r="104" spans="1:8" ht="21.75" customHeight="1">
      <c r="A104" s="9" t="s">
        <v>72</v>
      </c>
      <c r="B104" s="56"/>
      <c r="C104" s="10" t="s">
        <v>40</v>
      </c>
      <c r="D104" s="10" t="s">
        <v>47</v>
      </c>
      <c r="E104" s="10"/>
      <c r="F104" s="10"/>
      <c r="G104" s="10"/>
      <c r="H104" s="34">
        <f>SUM(H105)</f>
        <v>12</v>
      </c>
    </row>
    <row r="105" spans="1:8" ht="24.75" customHeight="1">
      <c r="A105" s="9" t="s">
        <v>155</v>
      </c>
      <c r="B105" s="56"/>
      <c r="C105" s="10" t="s">
        <v>40</v>
      </c>
      <c r="D105" s="10" t="s">
        <v>47</v>
      </c>
      <c r="E105" s="10" t="s">
        <v>108</v>
      </c>
      <c r="F105" s="10"/>
      <c r="G105" s="10"/>
      <c r="H105" s="34">
        <f>H106+H110</f>
        <v>12</v>
      </c>
    </row>
    <row r="106" spans="1:8" ht="27.75" customHeight="1">
      <c r="A106" s="9" t="s">
        <v>156</v>
      </c>
      <c r="B106" s="56"/>
      <c r="C106" s="10" t="s">
        <v>40</v>
      </c>
      <c r="D106" s="10" t="s">
        <v>47</v>
      </c>
      <c r="E106" s="10" t="s">
        <v>26</v>
      </c>
      <c r="F106" s="10"/>
      <c r="G106" s="10"/>
      <c r="H106" s="34">
        <f>H107</f>
        <v>10</v>
      </c>
    </row>
    <row r="107" spans="1:8" ht="21.75" customHeight="1">
      <c r="A107" s="9" t="s">
        <v>88</v>
      </c>
      <c r="B107" s="57"/>
      <c r="C107" s="10" t="s">
        <v>40</v>
      </c>
      <c r="D107" s="10" t="s">
        <v>47</v>
      </c>
      <c r="E107" s="10" t="s">
        <v>26</v>
      </c>
      <c r="F107" s="10" t="s">
        <v>89</v>
      </c>
      <c r="G107" s="10"/>
      <c r="H107" s="34">
        <f>H108</f>
        <v>10</v>
      </c>
    </row>
    <row r="108" spans="1:8" ht="21.75" customHeight="1">
      <c r="A108" s="9" t="s">
        <v>90</v>
      </c>
      <c r="B108" s="57"/>
      <c r="C108" s="10" t="s">
        <v>40</v>
      </c>
      <c r="D108" s="10" t="s">
        <v>47</v>
      </c>
      <c r="E108" s="10" t="s">
        <v>26</v>
      </c>
      <c r="F108" s="10" t="s">
        <v>91</v>
      </c>
      <c r="G108" s="10"/>
      <c r="H108" s="34">
        <f>H109</f>
        <v>10</v>
      </c>
    </row>
    <row r="109" spans="1:8" ht="21.75" customHeight="1">
      <c r="A109" s="9" t="s">
        <v>140</v>
      </c>
      <c r="B109" s="57"/>
      <c r="C109" s="10" t="s">
        <v>40</v>
      </c>
      <c r="D109" s="10" t="s">
        <v>47</v>
      </c>
      <c r="E109" s="10" t="s">
        <v>26</v>
      </c>
      <c r="F109" s="10" t="s">
        <v>6</v>
      </c>
      <c r="G109" s="10"/>
      <c r="H109" s="34">
        <v>10</v>
      </c>
    </row>
    <row r="110" spans="1:8" ht="42" customHeight="1">
      <c r="A110" s="29" t="s">
        <v>157</v>
      </c>
      <c r="B110" s="57"/>
      <c r="C110" s="10" t="s">
        <v>40</v>
      </c>
      <c r="D110" s="10" t="s">
        <v>47</v>
      </c>
      <c r="E110" s="10" t="s">
        <v>27</v>
      </c>
      <c r="F110" s="10"/>
      <c r="G110" s="10"/>
      <c r="H110" s="34">
        <f>H111</f>
        <v>2</v>
      </c>
    </row>
    <row r="111" spans="1:8" ht="27.75" customHeight="1">
      <c r="A111" s="9" t="s">
        <v>88</v>
      </c>
      <c r="B111" s="57"/>
      <c r="C111" s="10" t="s">
        <v>40</v>
      </c>
      <c r="D111" s="10" t="s">
        <v>47</v>
      </c>
      <c r="E111" s="10" t="s">
        <v>27</v>
      </c>
      <c r="F111" s="10" t="s">
        <v>89</v>
      </c>
      <c r="G111" s="10"/>
      <c r="H111" s="34">
        <f>H112</f>
        <v>2</v>
      </c>
    </row>
    <row r="112" spans="1:8" ht="24.75" customHeight="1">
      <c r="A112" s="9" t="s">
        <v>90</v>
      </c>
      <c r="B112" s="57"/>
      <c r="C112" s="10" t="s">
        <v>40</v>
      </c>
      <c r="D112" s="10" t="s">
        <v>47</v>
      </c>
      <c r="E112" s="10" t="s">
        <v>27</v>
      </c>
      <c r="F112" s="10" t="s">
        <v>91</v>
      </c>
      <c r="G112" s="10" t="s">
        <v>9</v>
      </c>
      <c r="H112" s="34">
        <f>H113</f>
        <v>2</v>
      </c>
    </row>
    <row r="113" spans="1:8" ht="24.75" customHeight="1">
      <c r="A113" s="9" t="s">
        <v>140</v>
      </c>
      <c r="B113" s="57"/>
      <c r="C113" s="10" t="s">
        <v>40</v>
      </c>
      <c r="D113" s="10" t="s">
        <v>47</v>
      </c>
      <c r="E113" s="10" t="s">
        <v>27</v>
      </c>
      <c r="F113" s="10" t="s">
        <v>6</v>
      </c>
      <c r="G113" s="10" t="s">
        <v>9</v>
      </c>
      <c r="H113" s="34">
        <v>2</v>
      </c>
    </row>
    <row r="114" spans="1:8" ht="24.75" customHeight="1">
      <c r="A114" s="40" t="s">
        <v>66</v>
      </c>
      <c r="B114" s="60">
        <v>759</v>
      </c>
      <c r="C114" s="41" t="s">
        <v>48</v>
      </c>
      <c r="D114" s="41" t="s">
        <v>53</v>
      </c>
      <c r="E114" s="41"/>
      <c r="F114" s="41"/>
      <c r="G114" s="41"/>
      <c r="H114" s="42">
        <f>H115+H126</f>
        <v>1763</v>
      </c>
    </row>
    <row r="115" spans="1:8" ht="21.75" customHeight="1">
      <c r="A115" s="9" t="s">
        <v>68</v>
      </c>
      <c r="B115" s="57"/>
      <c r="C115" s="10" t="s">
        <v>48</v>
      </c>
      <c r="D115" s="10" t="s">
        <v>39</v>
      </c>
      <c r="E115" s="10"/>
      <c r="F115" s="10"/>
      <c r="G115" s="10"/>
      <c r="H115" s="34">
        <f>H116</f>
        <v>1643</v>
      </c>
    </row>
    <row r="116" spans="1:8" ht="28.5" customHeight="1">
      <c r="A116" s="9" t="s">
        <v>158</v>
      </c>
      <c r="B116" s="62"/>
      <c r="C116" s="10" t="s">
        <v>48</v>
      </c>
      <c r="D116" s="10" t="s">
        <v>39</v>
      </c>
      <c r="E116" s="16">
        <v>6840000000</v>
      </c>
      <c r="F116" s="10"/>
      <c r="G116" s="10"/>
      <c r="H116" s="34">
        <f>H117+H123</f>
        <v>1643</v>
      </c>
    </row>
    <row r="117" spans="1:8" ht="21.75" customHeight="1">
      <c r="A117" s="15" t="s">
        <v>159</v>
      </c>
      <c r="B117" s="7"/>
      <c r="C117" s="37" t="s">
        <v>48</v>
      </c>
      <c r="D117" s="37" t="s">
        <v>39</v>
      </c>
      <c r="E117" s="10" t="s">
        <v>28</v>
      </c>
      <c r="F117" s="37"/>
      <c r="G117" s="37"/>
      <c r="H117" s="35">
        <f>H118</f>
        <v>1630.8</v>
      </c>
    </row>
    <row r="118" spans="1:8" ht="21.75" customHeight="1">
      <c r="A118" s="9" t="s">
        <v>88</v>
      </c>
      <c r="B118" s="57"/>
      <c r="C118" s="10" t="s">
        <v>48</v>
      </c>
      <c r="D118" s="10" t="s">
        <v>39</v>
      </c>
      <c r="E118" s="10" t="s">
        <v>28</v>
      </c>
      <c r="F118" s="10" t="s">
        <v>89</v>
      </c>
      <c r="G118" s="10"/>
      <c r="H118" s="34">
        <f>SUM(H119)</f>
        <v>1630.8</v>
      </c>
    </row>
    <row r="119" spans="1:8" ht="25.5" customHeight="1">
      <c r="A119" s="9" t="s">
        <v>90</v>
      </c>
      <c r="B119" s="57"/>
      <c r="C119" s="10" t="s">
        <v>48</v>
      </c>
      <c r="D119" s="10" t="s">
        <v>39</v>
      </c>
      <c r="E119" s="10" t="s">
        <v>28</v>
      </c>
      <c r="F119" s="10" t="s">
        <v>91</v>
      </c>
      <c r="G119" s="10"/>
      <c r="H119" s="34">
        <f>H120+H122+H121</f>
        <v>1630.8</v>
      </c>
    </row>
    <row r="120" spans="1:8" ht="22.5" customHeight="1">
      <c r="A120" s="9" t="s">
        <v>140</v>
      </c>
      <c r="B120" s="57"/>
      <c r="C120" s="10" t="s">
        <v>48</v>
      </c>
      <c r="D120" s="10" t="s">
        <v>39</v>
      </c>
      <c r="E120" s="10" t="s">
        <v>28</v>
      </c>
      <c r="F120" s="10" t="s">
        <v>6</v>
      </c>
      <c r="G120" s="10" t="s">
        <v>7</v>
      </c>
      <c r="H120" s="34">
        <v>30</v>
      </c>
    </row>
    <row r="121" spans="1:8" ht="22.5" customHeight="1">
      <c r="A121" s="9" t="s">
        <v>173</v>
      </c>
      <c r="B121" s="57"/>
      <c r="C121" s="10" t="s">
        <v>48</v>
      </c>
      <c r="D121" s="10" t="s">
        <v>39</v>
      </c>
      <c r="E121" s="10" t="s">
        <v>28</v>
      </c>
      <c r="F121" s="10" t="s">
        <v>172</v>
      </c>
      <c r="G121" s="10" t="s">
        <v>7</v>
      </c>
      <c r="H121" s="34">
        <v>150.8</v>
      </c>
    </row>
    <row r="122" spans="1:8" ht="44.25" customHeight="1">
      <c r="A122" s="9" t="s">
        <v>131</v>
      </c>
      <c r="B122" s="57"/>
      <c r="C122" s="10" t="s">
        <v>48</v>
      </c>
      <c r="D122" s="10" t="s">
        <v>39</v>
      </c>
      <c r="E122" s="10" t="s">
        <v>28</v>
      </c>
      <c r="F122" s="10" t="s">
        <v>21</v>
      </c>
      <c r="G122" s="10" t="s">
        <v>7</v>
      </c>
      <c r="H122" s="34">
        <v>1450</v>
      </c>
    </row>
    <row r="123" spans="1:8" ht="23.25" customHeight="1">
      <c r="A123" s="9" t="s">
        <v>88</v>
      </c>
      <c r="B123" s="57"/>
      <c r="C123" s="10" t="s">
        <v>48</v>
      </c>
      <c r="D123" s="10" t="s">
        <v>39</v>
      </c>
      <c r="E123" s="10" t="s">
        <v>29</v>
      </c>
      <c r="F123" s="10" t="s">
        <v>89</v>
      </c>
      <c r="G123" s="10" t="s">
        <v>9</v>
      </c>
      <c r="H123" s="34">
        <f>H124</f>
        <v>12.2</v>
      </c>
    </row>
    <row r="124" spans="1:8" ht="23.25" customHeight="1">
      <c r="A124" s="9" t="s">
        <v>90</v>
      </c>
      <c r="B124" s="57"/>
      <c r="C124" s="10" t="s">
        <v>48</v>
      </c>
      <c r="D124" s="10" t="s">
        <v>39</v>
      </c>
      <c r="E124" s="10" t="s">
        <v>29</v>
      </c>
      <c r="F124" s="10" t="s">
        <v>91</v>
      </c>
      <c r="G124" s="10"/>
      <c r="H124" s="34">
        <f>H125</f>
        <v>12.2</v>
      </c>
    </row>
    <row r="125" spans="1:8" ht="22.5" customHeight="1">
      <c r="A125" s="9" t="s">
        <v>140</v>
      </c>
      <c r="B125" s="57"/>
      <c r="C125" s="10" t="s">
        <v>48</v>
      </c>
      <c r="D125" s="10" t="s">
        <v>39</v>
      </c>
      <c r="E125" s="10" t="s">
        <v>29</v>
      </c>
      <c r="F125" s="10" t="s">
        <v>6</v>
      </c>
      <c r="G125" s="10" t="s">
        <v>8</v>
      </c>
      <c r="H125" s="34">
        <v>12.2</v>
      </c>
    </row>
    <row r="126" spans="1:8" ht="21.75" customHeight="1">
      <c r="A126" s="27" t="s">
        <v>73</v>
      </c>
      <c r="B126" s="57"/>
      <c r="C126" s="10" t="s">
        <v>48</v>
      </c>
      <c r="D126" s="10" t="s">
        <v>44</v>
      </c>
      <c r="E126" s="10"/>
      <c r="F126" s="10"/>
      <c r="G126" s="10"/>
      <c r="H126" s="34">
        <f>H127</f>
        <v>120</v>
      </c>
    </row>
    <row r="127" spans="1:8" ht="30" customHeight="1">
      <c r="A127" s="9" t="s">
        <v>160</v>
      </c>
      <c r="B127" s="57"/>
      <c r="C127" s="10" t="s">
        <v>48</v>
      </c>
      <c r="D127" s="10" t="s">
        <v>44</v>
      </c>
      <c r="E127" s="10" t="s">
        <v>161</v>
      </c>
      <c r="F127" s="10"/>
      <c r="G127" s="10"/>
      <c r="H127" s="34">
        <f>H128+H133</f>
        <v>120</v>
      </c>
    </row>
    <row r="128" spans="1:8" ht="21.75" customHeight="1">
      <c r="A128" s="9" t="s">
        <v>162</v>
      </c>
      <c r="B128" s="57"/>
      <c r="C128" s="10" t="s">
        <v>48</v>
      </c>
      <c r="D128" s="10" t="s">
        <v>44</v>
      </c>
      <c r="E128" s="10" t="s">
        <v>30</v>
      </c>
      <c r="F128" s="10"/>
      <c r="G128" s="10"/>
      <c r="H128" s="34">
        <f>SUM(H129)</f>
        <v>20</v>
      </c>
    </row>
    <row r="129" spans="1:8" ht="21.75" customHeight="1">
      <c r="A129" s="9" t="s">
        <v>88</v>
      </c>
      <c r="B129" s="57"/>
      <c r="C129" s="10" t="s">
        <v>48</v>
      </c>
      <c r="D129" s="10" t="s">
        <v>44</v>
      </c>
      <c r="E129" s="10" t="s">
        <v>30</v>
      </c>
      <c r="F129" s="10" t="s">
        <v>89</v>
      </c>
      <c r="G129" s="10"/>
      <c r="H129" s="34">
        <f>SUM(H130)</f>
        <v>20</v>
      </c>
    </row>
    <row r="130" spans="1:8" ht="25.5" customHeight="1">
      <c r="A130" s="9" t="s">
        <v>90</v>
      </c>
      <c r="B130" s="57"/>
      <c r="C130" s="10" t="s">
        <v>48</v>
      </c>
      <c r="D130" s="10" t="s">
        <v>44</v>
      </c>
      <c r="E130" s="10" t="s">
        <v>30</v>
      </c>
      <c r="F130" s="10" t="s">
        <v>91</v>
      </c>
      <c r="G130" s="10"/>
      <c r="H130" s="34">
        <f>H131</f>
        <v>20</v>
      </c>
    </row>
    <row r="131" spans="1:8" ht="21.75" customHeight="1">
      <c r="A131" s="9" t="s">
        <v>140</v>
      </c>
      <c r="B131" s="57"/>
      <c r="C131" s="10" t="s">
        <v>48</v>
      </c>
      <c r="D131" s="10" t="s">
        <v>44</v>
      </c>
      <c r="E131" s="10" t="s">
        <v>30</v>
      </c>
      <c r="F131" s="10" t="s">
        <v>6</v>
      </c>
      <c r="G131" s="10"/>
      <c r="H131" s="34">
        <v>20</v>
      </c>
    </row>
    <row r="132" spans="1:8" ht="28.5" customHeight="1">
      <c r="A132" s="29" t="s">
        <v>125</v>
      </c>
      <c r="B132" s="57"/>
      <c r="C132" s="10" t="s">
        <v>48</v>
      </c>
      <c r="D132" s="10" t="s">
        <v>44</v>
      </c>
      <c r="E132" s="10" t="s">
        <v>128</v>
      </c>
      <c r="F132" s="10"/>
      <c r="G132" s="10"/>
      <c r="H132" s="34">
        <f>H133</f>
        <v>100</v>
      </c>
    </row>
    <row r="133" spans="1:8" ht="27.75" customHeight="1">
      <c r="A133" s="9" t="s">
        <v>88</v>
      </c>
      <c r="B133" s="57"/>
      <c r="C133" s="10" t="s">
        <v>48</v>
      </c>
      <c r="D133" s="10" t="s">
        <v>44</v>
      </c>
      <c r="E133" s="10" t="s">
        <v>128</v>
      </c>
      <c r="F133" s="10" t="s">
        <v>89</v>
      </c>
      <c r="G133" s="10"/>
      <c r="H133" s="34">
        <f>H134</f>
        <v>100</v>
      </c>
    </row>
    <row r="134" spans="1:8" ht="27.75" customHeight="1">
      <c r="A134" s="9" t="s">
        <v>90</v>
      </c>
      <c r="B134" s="57"/>
      <c r="C134" s="10" t="s">
        <v>48</v>
      </c>
      <c r="D134" s="10" t="s">
        <v>44</v>
      </c>
      <c r="E134" s="10" t="s">
        <v>128</v>
      </c>
      <c r="F134" s="10" t="s">
        <v>91</v>
      </c>
      <c r="G134" s="10" t="s">
        <v>9</v>
      </c>
      <c r="H134" s="34">
        <f>H135</f>
        <v>100</v>
      </c>
    </row>
    <row r="135" spans="1:8" ht="21.75" customHeight="1">
      <c r="A135" s="9" t="s">
        <v>140</v>
      </c>
      <c r="B135" s="57"/>
      <c r="C135" s="10" t="s">
        <v>48</v>
      </c>
      <c r="D135" s="10" t="s">
        <v>44</v>
      </c>
      <c r="E135" s="10" t="s">
        <v>128</v>
      </c>
      <c r="F135" s="10" t="s">
        <v>6</v>
      </c>
      <c r="G135" s="10" t="s">
        <v>9</v>
      </c>
      <c r="H135" s="34">
        <v>100</v>
      </c>
    </row>
    <row r="136" spans="1:8" ht="21.75" customHeight="1">
      <c r="A136" s="40" t="s">
        <v>109</v>
      </c>
      <c r="B136" s="63">
        <v>759</v>
      </c>
      <c r="C136" s="41" t="s">
        <v>49</v>
      </c>
      <c r="D136" s="41" t="s">
        <v>53</v>
      </c>
      <c r="E136" s="41"/>
      <c r="F136" s="41"/>
      <c r="G136" s="41"/>
      <c r="H136" s="42">
        <f>H138</f>
        <v>0</v>
      </c>
    </row>
    <row r="137" spans="1:8" ht="21.75" customHeight="1">
      <c r="A137" s="9" t="s">
        <v>110</v>
      </c>
      <c r="B137" s="16"/>
      <c r="C137" s="10" t="s">
        <v>49</v>
      </c>
      <c r="D137" s="10" t="s">
        <v>38</v>
      </c>
      <c r="E137" s="10"/>
      <c r="F137" s="10"/>
      <c r="G137" s="10"/>
      <c r="H137" s="34">
        <f>H138</f>
        <v>0</v>
      </c>
    </row>
    <row r="138" spans="1:8" ht="27" customHeight="1">
      <c r="A138" s="9" t="s">
        <v>163</v>
      </c>
      <c r="B138" s="16"/>
      <c r="C138" s="10" t="s">
        <v>49</v>
      </c>
      <c r="D138" s="10" t="s">
        <v>38</v>
      </c>
      <c r="E138" s="10" t="s">
        <v>111</v>
      </c>
      <c r="F138" s="10"/>
      <c r="G138" s="10"/>
      <c r="H138" s="34">
        <f>H139</f>
        <v>0</v>
      </c>
    </row>
    <row r="139" spans="1:8" ht="21.75" customHeight="1">
      <c r="A139" s="9" t="s">
        <v>88</v>
      </c>
      <c r="B139" s="57"/>
      <c r="C139" s="10" t="s">
        <v>49</v>
      </c>
      <c r="D139" s="10" t="s">
        <v>38</v>
      </c>
      <c r="E139" s="10" t="s">
        <v>31</v>
      </c>
      <c r="F139" s="10" t="s">
        <v>89</v>
      </c>
      <c r="G139" s="10"/>
      <c r="H139" s="34">
        <f>H141</f>
        <v>0</v>
      </c>
    </row>
    <row r="140" spans="1:10" ht="21.75" customHeight="1">
      <c r="A140" s="9" t="s">
        <v>90</v>
      </c>
      <c r="B140" s="57"/>
      <c r="C140" s="10" t="s">
        <v>49</v>
      </c>
      <c r="D140" s="10" t="s">
        <v>38</v>
      </c>
      <c r="E140" s="10" t="s">
        <v>31</v>
      </c>
      <c r="F140" s="10" t="s">
        <v>91</v>
      </c>
      <c r="G140" s="10"/>
      <c r="H140" s="34">
        <f>H141</f>
        <v>0</v>
      </c>
      <c r="J140" s="18"/>
    </row>
    <row r="141" spans="1:8" ht="28.5" customHeight="1">
      <c r="A141" s="9" t="s">
        <v>140</v>
      </c>
      <c r="B141" s="57"/>
      <c r="C141" s="10" t="s">
        <v>49</v>
      </c>
      <c r="D141" s="10" t="s">
        <v>38</v>
      </c>
      <c r="E141" s="10" t="s">
        <v>31</v>
      </c>
      <c r="F141" s="10" t="s">
        <v>6</v>
      </c>
      <c r="G141" s="10"/>
      <c r="H141" s="34">
        <v>0</v>
      </c>
    </row>
    <row r="142" spans="1:8" ht="26.25" customHeight="1">
      <c r="A142" s="40" t="s">
        <v>67</v>
      </c>
      <c r="B142" s="60">
        <v>759</v>
      </c>
      <c r="C142" s="41" t="s">
        <v>46</v>
      </c>
      <c r="D142" s="41" t="s">
        <v>53</v>
      </c>
      <c r="E142" s="41"/>
      <c r="F142" s="41"/>
      <c r="G142" s="41"/>
      <c r="H142" s="42">
        <f>H143</f>
        <v>418.6</v>
      </c>
    </row>
    <row r="143" spans="1:8" ht="18.75" customHeight="1">
      <c r="A143" s="9" t="s">
        <v>32</v>
      </c>
      <c r="B143" s="57"/>
      <c r="C143" s="10" t="s">
        <v>46</v>
      </c>
      <c r="D143" s="10" t="s">
        <v>38</v>
      </c>
      <c r="E143" s="10"/>
      <c r="F143" s="10"/>
      <c r="G143" s="10"/>
      <c r="H143" s="34">
        <f>H144</f>
        <v>418.6</v>
      </c>
    </row>
    <row r="144" spans="1:8" ht="34.5" customHeight="1">
      <c r="A144" s="9" t="s">
        <v>164</v>
      </c>
      <c r="B144" s="57"/>
      <c r="C144" s="10" t="s">
        <v>46</v>
      </c>
      <c r="D144" s="10" t="s">
        <v>38</v>
      </c>
      <c r="E144" s="10" t="s">
        <v>112</v>
      </c>
      <c r="F144" s="10"/>
      <c r="G144" s="10"/>
      <c r="H144" s="34">
        <f>H145</f>
        <v>418.6</v>
      </c>
    </row>
    <row r="145" spans="1:8" ht="26.25" customHeight="1">
      <c r="A145" s="9" t="s">
        <v>113</v>
      </c>
      <c r="B145" s="57"/>
      <c r="C145" s="10" t="s">
        <v>46</v>
      </c>
      <c r="D145" s="10" t="s">
        <v>38</v>
      </c>
      <c r="E145" s="10" t="s">
        <v>33</v>
      </c>
      <c r="F145" s="10"/>
      <c r="G145" s="10"/>
      <c r="H145" s="34">
        <f>H146</f>
        <v>418.6</v>
      </c>
    </row>
    <row r="146" spans="1:8" ht="20.25" customHeight="1">
      <c r="A146" s="9" t="s">
        <v>115</v>
      </c>
      <c r="B146" s="57"/>
      <c r="C146" s="10" t="s">
        <v>46</v>
      </c>
      <c r="D146" s="10" t="s">
        <v>38</v>
      </c>
      <c r="E146" s="10" t="s">
        <v>33</v>
      </c>
      <c r="F146" s="10" t="s">
        <v>114</v>
      </c>
      <c r="G146" s="10"/>
      <c r="H146" s="34">
        <f>H147</f>
        <v>418.6</v>
      </c>
    </row>
    <row r="147" spans="1:8" ht="27" customHeight="1">
      <c r="A147" s="14" t="s">
        <v>165</v>
      </c>
      <c r="B147" s="57"/>
      <c r="C147" s="10" t="s">
        <v>46</v>
      </c>
      <c r="D147" s="10" t="s">
        <v>38</v>
      </c>
      <c r="E147" s="10" t="s">
        <v>33</v>
      </c>
      <c r="F147" s="10" t="s">
        <v>50</v>
      </c>
      <c r="G147" s="10"/>
      <c r="H147" s="34">
        <v>418.6</v>
      </c>
    </row>
    <row r="148" spans="1:8" ht="21.75" customHeight="1">
      <c r="A148" s="40" t="s">
        <v>116</v>
      </c>
      <c r="B148" s="60">
        <v>759</v>
      </c>
      <c r="C148" s="41" t="s">
        <v>42</v>
      </c>
      <c r="D148" s="41" t="s">
        <v>53</v>
      </c>
      <c r="E148" s="41"/>
      <c r="F148" s="41"/>
      <c r="G148" s="41"/>
      <c r="H148" s="42">
        <f>SUM(H149)</f>
        <v>114.6</v>
      </c>
    </row>
    <row r="149" spans="1:8" ht="21.75" customHeight="1">
      <c r="A149" s="9" t="s">
        <v>34</v>
      </c>
      <c r="B149" s="57"/>
      <c r="C149" s="10" t="s">
        <v>42</v>
      </c>
      <c r="D149" s="10" t="s">
        <v>39</v>
      </c>
      <c r="E149" s="10"/>
      <c r="F149" s="10"/>
      <c r="G149" s="10"/>
      <c r="H149" s="34">
        <f>SUM(H150)</f>
        <v>114.6</v>
      </c>
    </row>
    <row r="150" spans="1:8" ht="23.25" customHeight="1">
      <c r="A150" s="9" t="s">
        <v>166</v>
      </c>
      <c r="B150" s="57"/>
      <c r="C150" s="10" t="s">
        <v>42</v>
      </c>
      <c r="D150" s="10" t="s">
        <v>39</v>
      </c>
      <c r="E150" s="10" t="s">
        <v>117</v>
      </c>
      <c r="F150" s="10"/>
      <c r="G150" s="10"/>
      <c r="H150" s="34">
        <f>SUM(H151)</f>
        <v>114.6</v>
      </c>
    </row>
    <row r="151" spans="1:8" ht="18" customHeight="1">
      <c r="A151" s="9" t="s">
        <v>167</v>
      </c>
      <c r="B151" s="57"/>
      <c r="C151" s="10" t="s">
        <v>42</v>
      </c>
      <c r="D151" s="10" t="s">
        <v>39</v>
      </c>
      <c r="E151" s="10" t="s">
        <v>35</v>
      </c>
      <c r="F151" s="10"/>
      <c r="G151" s="10"/>
      <c r="H151" s="34">
        <f>SUM(H152)</f>
        <v>114.6</v>
      </c>
    </row>
    <row r="152" spans="1:8" ht="21.75" customHeight="1">
      <c r="A152" s="9" t="s">
        <v>88</v>
      </c>
      <c r="B152" s="57"/>
      <c r="C152" s="10" t="s">
        <v>42</v>
      </c>
      <c r="D152" s="10" t="s">
        <v>39</v>
      </c>
      <c r="E152" s="10" t="s">
        <v>35</v>
      </c>
      <c r="F152" s="10" t="s">
        <v>89</v>
      </c>
      <c r="G152" s="10"/>
      <c r="H152" s="34">
        <f>SUM(H153)</f>
        <v>114.6</v>
      </c>
    </row>
    <row r="153" spans="1:8" ht="21.75" customHeight="1">
      <c r="A153" s="9" t="s">
        <v>90</v>
      </c>
      <c r="B153" s="57"/>
      <c r="C153" s="10" t="s">
        <v>42</v>
      </c>
      <c r="D153" s="10" t="s">
        <v>39</v>
      </c>
      <c r="E153" s="10" t="s">
        <v>35</v>
      </c>
      <c r="F153" s="10" t="s">
        <v>91</v>
      </c>
      <c r="G153" s="10"/>
      <c r="H153" s="34">
        <f>H154</f>
        <v>114.6</v>
      </c>
    </row>
    <row r="154" spans="1:8" ht="24" customHeight="1">
      <c r="A154" s="9" t="s">
        <v>140</v>
      </c>
      <c r="B154" s="64"/>
      <c r="C154" s="10" t="s">
        <v>42</v>
      </c>
      <c r="D154" s="10" t="s">
        <v>39</v>
      </c>
      <c r="E154" s="10" t="s">
        <v>35</v>
      </c>
      <c r="F154" s="10" t="s">
        <v>6</v>
      </c>
      <c r="G154" s="10" t="s">
        <v>9</v>
      </c>
      <c r="H154" s="34">
        <v>114.6</v>
      </c>
    </row>
    <row r="155" spans="1:8" ht="29.25" customHeight="1">
      <c r="A155" s="40" t="s">
        <v>168</v>
      </c>
      <c r="B155" s="60">
        <v>759</v>
      </c>
      <c r="C155" s="41" t="s">
        <v>43</v>
      </c>
      <c r="D155" s="41" t="s">
        <v>53</v>
      </c>
      <c r="E155" s="41"/>
      <c r="F155" s="41"/>
      <c r="G155" s="41"/>
      <c r="H155" s="42">
        <f>H156</f>
        <v>0</v>
      </c>
    </row>
    <row r="156" spans="1:8" ht="24.75" customHeight="1">
      <c r="A156" s="9" t="s">
        <v>37</v>
      </c>
      <c r="B156" s="57"/>
      <c r="C156" s="10" t="s">
        <v>43</v>
      </c>
      <c r="D156" s="10" t="s">
        <v>38</v>
      </c>
      <c r="E156" s="16">
        <v>7100000000</v>
      </c>
      <c r="F156" s="10"/>
      <c r="G156" s="10"/>
      <c r="H156" s="34">
        <f>H157</f>
        <v>0</v>
      </c>
    </row>
    <row r="157" spans="1:8" ht="21.75" customHeight="1">
      <c r="A157" s="9" t="s">
        <v>169</v>
      </c>
      <c r="B157" s="57"/>
      <c r="C157" s="10" t="s">
        <v>43</v>
      </c>
      <c r="D157" s="10" t="s">
        <v>38</v>
      </c>
      <c r="E157" s="16">
        <v>7110020010</v>
      </c>
      <c r="F157" s="10"/>
      <c r="G157" s="10"/>
      <c r="H157" s="34">
        <f>H158</f>
        <v>0</v>
      </c>
    </row>
    <row r="158" spans="1:8" ht="21.75" customHeight="1">
      <c r="A158" s="9" t="s">
        <v>118</v>
      </c>
      <c r="B158" s="57"/>
      <c r="C158" s="10" t="s">
        <v>43</v>
      </c>
      <c r="D158" s="10" t="s">
        <v>38</v>
      </c>
      <c r="E158" s="16">
        <v>7110020010</v>
      </c>
      <c r="F158" s="10" t="s">
        <v>54</v>
      </c>
      <c r="G158" s="10"/>
      <c r="H158" s="34">
        <f>H159</f>
        <v>0</v>
      </c>
    </row>
    <row r="159" spans="1:8" ht="19.5" customHeight="1">
      <c r="A159" s="9" t="s">
        <v>170</v>
      </c>
      <c r="B159" s="57"/>
      <c r="C159" s="10" t="s">
        <v>43</v>
      </c>
      <c r="D159" s="10" t="s">
        <v>38</v>
      </c>
      <c r="E159" s="16">
        <v>7110020010</v>
      </c>
      <c r="F159" s="10" t="s">
        <v>36</v>
      </c>
      <c r="G159" s="10"/>
      <c r="H159" s="34">
        <v>0</v>
      </c>
    </row>
    <row r="160" spans="1:8" ht="21.75" customHeight="1">
      <c r="A160" s="40" t="s">
        <v>51</v>
      </c>
      <c r="B160" s="60"/>
      <c r="C160" s="41"/>
      <c r="D160" s="41"/>
      <c r="E160" s="41"/>
      <c r="F160" s="41"/>
      <c r="G160" s="41"/>
      <c r="H160" s="42">
        <f>H10+H72+H79+H92+H114+H142+H136+H148+H155</f>
        <v>8654.7</v>
      </c>
    </row>
    <row r="161" spans="1:8" ht="10.5" customHeight="1" hidden="1">
      <c r="A161" s="19"/>
      <c r="B161" s="65"/>
      <c r="C161" s="22"/>
      <c r="D161" s="22"/>
      <c r="E161" s="53"/>
      <c r="F161" s="22"/>
      <c r="H161" s="21"/>
    </row>
    <row r="162" spans="1:8" ht="12">
      <c r="A162" s="20"/>
      <c r="H162" s="21"/>
    </row>
    <row r="163" ht="12">
      <c r="A163" s="66" t="s">
        <v>119</v>
      </c>
    </row>
  </sheetData>
  <sheetProtection/>
  <mergeCells count="13">
    <mergeCell ref="A7:H7"/>
    <mergeCell ref="G1:H1"/>
    <mergeCell ref="A2:H2"/>
    <mergeCell ref="A3:H3"/>
    <mergeCell ref="A4:H4"/>
    <mergeCell ref="A5:H5"/>
    <mergeCell ref="G8:G9"/>
    <mergeCell ref="A8:A9"/>
    <mergeCell ref="B8:B9"/>
    <mergeCell ref="C8:C9"/>
    <mergeCell ref="D8:D9"/>
    <mergeCell ref="E8:E9"/>
    <mergeCell ref="F8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5"/>
  <sheetViews>
    <sheetView tabSelected="1" zoomScale="115" zoomScaleNormal="115" zoomScalePageLayoutView="0" workbookViewId="0" topLeftCell="A5">
      <selection activeCell="N24" sqref="N24"/>
    </sheetView>
  </sheetViews>
  <sheetFormatPr defaultColWidth="9.140625" defaultRowHeight="15"/>
  <cols>
    <col min="1" max="1" width="49.421875" style="141" customWidth="1"/>
    <col min="2" max="2" width="9.140625" style="142" customWidth="1"/>
    <col min="3" max="3" width="10.421875" style="142" customWidth="1"/>
    <col min="4" max="4" width="12.7109375" style="142" customWidth="1"/>
    <col min="5" max="6" width="9.140625" style="142" customWidth="1"/>
    <col min="7" max="7" width="7.7109375" style="142" customWidth="1"/>
    <col min="8" max="8" width="13.421875" style="142" customWidth="1"/>
    <col min="9" max="10" width="9.140625" style="142" customWidth="1"/>
    <col min="11" max="11" width="13.140625" style="142" customWidth="1"/>
    <col min="12" max="13" width="9.140625" style="142" customWidth="1"/>
    <col min="14" max="14" width="13.8515625" style="142" customWidth="1"/>
    <col min="15" max="16384" width="9.140625" style="142" customWidth="1"/>
  </cols>
  <sheetData>
    <row r="1" spans="12:16" ht="15" customHeight="1">
      <c r="L1" s="260" t="s">
        <v>360</v>
      </c>
      <c r="M1" s="261"/>
      <c r="N1" s="261"/>
      <c r="O1" s="261"/>
      <c r="P1" s="261"/>
    </row>
    <row r="2" spans="12:16" ht="15">
      <c r="L2" s="261"/>
      <c r="M2" s="261"/>
      <c r="N2" s="261"/>
      <c r="O2" s="261"/>
      <c r="P2" s="261"/>
    </row>
    <row r="3" spans="12:16" ht="18" customHeight="1">
      <c r="L3" s="261"/>
      <c r="M3" s="261"/>
      <c r="N3" s="261"/>
      <c r="O3" s="261"/>
      <c r="P3" s="261"/>
    </row>
    <row r="4" spans="12:16" ht="15.75" customHeight="1">
      <c r="L4" s="262" t="s">
        <v>361</v>
      </c>
      <c r="M4" s="262"/>
      <c r="N4" s="262"/>
      <c r="O4" s="262"/>
      <c r="P4" s="262"/>
    </row>
    <row r="5" spans="12:18" ht="15">
      <c r="L5" s="263" t="s">
        <v>362</v>
      </c>
      <c r="M5" s="263"/>
      <c r="N5" s="263"/>
      <c r="O5" s="263"/>
      <c r="P5" s="263"/>
      <c r="R5" s="143"/>
    </row>
    <row r="6" spans="1:16" s="145" customFormat="1" ht="10.5" customHeight="1">
      <c r="A6" s="144"/>
      <c r="L6" s="264" t="s">
        <v>363</v>
      </c>
      <c r="M6" s="264"/>
      <c r="N6" s="264"/>
      <c r="O6" s="264"/>
      <c r="P6" s="264"/>
    </row>
    <row r="7" spans="12:16" ht="15">
      <c r="L7" s="265"/>
      <c r="M7" s="265"/>
      <c r="N7" s="146"/>
      <c r="O7" s="262" t="s">
        <v>364</v>
      </c>
      <c r="P7" s="262"/>
    </row>
    <row r="8" spans="1:16" s="145" customFormat="1" ht="12" customHeight="1">
      <c r="A8" s="144"/>
      <c r="L8" s="264" t="s">
        <v>365</v>
      </c>
      <c r="M8" s="264"/>
      <c r="N8" s="147"/>
      <c r="O8" s="264" t="s">
        <v>366</v>
      </c>
      <c r="P8" s="264"/>
    </row>
    <row r="9" spans="12:16" ht="15">
      <c r="L9" s="256" t="s">
        <v>367</v>
      </c>
      <c r="M9" s="256"/>
      <c r="N9" s="256"/>
      <c r="O9" s="256"/>
      <c r="P9" s="256"/>
    </row>
    <row r="10" spans="2:16" ht="15" customHeight="1">
      <c r="B10" s="255" t="s">
        <v>368</v>
      </c>
      <c r="C10" s="255"/>
      <c r="D10" s="255"/>
      <c r="E10" s="255"/>
      <c r="F10" s="255"/>
      <c r="G10" s="255"/>
      <c r="H10" s="255"/>
      <c r="I10" s="255"/>
      <c r="J10" s="255"/>
      <c r="K10" s="255"/>
      <c r="L10" s="148"/>
      <c r="M10" s="148"/>
      <c r="N10" s="148"/>
      <c r="O10" s="148"/>
      <c r="P10" s="148"/>
    </row>
    <row r="11" spans="2:11" ht="15" customHeight="1">
      <c r="B11" s="255"/>
      <c r="C11" s="255"/>
      <c r="D11" s="255"/>
      <c r="E11" s="255"/>
      <c r="F11" s="255"/>
      <c r="G11" s="255"/>
      <c r="H11" s="255"/>
      <c r="I11" s="255"/>
      <c r="J11" s="255"/>
      <c r="K11" s="255"/>
    </row>
    <row r="12" spans="2:17" ht="15" customHeight="1"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6"/>
      <c r="M12" s="256"/>
      <c r="N12" s="257"/>
      <c r="O12" s="258" t="s">
        <v>369</v>
      </c>
      <c r="P12" s="259"/>
      <c r="Q12" s="143"/>
    </row>
    <row r="13" spans="2:17" ht="15"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266" t="s">
        <v>370</v>
      </c>
      <c r="M13" s="266"/>
      <c r="N13" s="267"/>
      <c r="O13" s="258">
        <v>501012</v>
      </c>
      <c r="P13" s="259"/>
      <c r="Q13" s="143"/>
    </row>
    <row r="14" spans="1:17" ht="15">
      <c r="A14" s="141" t="s">
        <v>371</v>
      </c>
      <c r="B14" s="141"/>
      <c r="C14" s="141"/>
      <c r="D14" s="268" t="s">
        <v>372</v>
      </c>
      <c r="E14" s="268"/>
      <c r="F14" s="268"/>
      <c r="G14" s="268"/>
      <c r="H14" s="268"/>
      <c r="I14" s="268"/>
      <c r="J14" s="268"/>
      <c r="K14" s="268"/>
      <c r="L14" s="266" t="s">
        <v>373</v>
      </c>
      <c r="M14" s="266"/>
      <c r="N14" s="267"/>
      <c r="O14" s="258" t="s">
        <v>374</v>
      </c>
      <c r="P14" s="259"/>
      <c r="Q14" s="143"/>
    </row>
    <row r="15" spans="1:17" ht="15">
      <c r="A15" s="149"/>
      <c r="B15" s="150"/>
      <c r="C15" s="150"/>
      <c r="L15" s="266" t="s">
        <v>375</v>
      </c>
      <c r="M15" s="266"/>
      <c r="N15" s="267"/>
      <c r="O15" s="258">
        <v>79300161</v>
      </c>
      <c r="P15" s="259"/>
      <c r="Q15" s="143"/>
    </row>
    <row r="16" spans="1:17" ht="15">
      <c r="A16" s="141" t="s">
        <v>376</v>
      </c>
      <c r="B16" s="141"/>
      <c r="C16" s="141"/>
      <c r="D16" s="268" t="s">
        <v>372</v>
      </c>
      <c r="E16" s="268"/>
      <c r="F16" s="268"/>
      <c r="G16" s="268"/>
      <c r="H16" s="268"/>
      <c r="I16" s="268"/>
      <c r="J16" s="268"/>
      <c r="K16" s="268"/>
      <c r="L16" s="266" t="s">
        <v>375</v>
      </c>
      <c r="M16" s="266"/>
      <c r="N16" s="267"/>
      <c r="O16" s="258">
        <v>79300161</v>
      </c>
      <c r="P16" s="259"/>
      <c r="Q16" s="143"/>
    </row>
    <row r="17" spans="1:17" ht="15" customHeight="1">
      <c r="A17" s="141" t="s">
        <v>377</v>
      </c>
      <c r="B17" s="141"/>
      <c r="C17" s="141"/>
      <c r="D17" s="269" t="s">
        <v>372</v>
      </c>
      <c r="E17" s="269"/>
      <c r="F17" s="269"/>
      <c r="G17" s="269"/>
      <c r="H17" s="269"/>
      <c r="I17" s="269"/>
      <c r="J17" s="269"/>
      <c r="K17" s="269"/>
      <c r="L17" s="266" t="s">
        <v>378</v>
      </c>
      <c r="M17" s="266"/>
      <c r="N17" s="267"/>
      <c r="O17" s="258">
        <v>759</v>
      </c>
      <c r="P17" s="259"/>
      <c r="Q17" s="143"/>
    </row>
    <row r="18" spans="1:17" ht="15">
      <c r="A18" s="141" t="s">
        <v>379</v>
      </c>
      <c r="B18" s="141"/>
      <c r="C18" s="141"/>
      <c r="D18" s="269" t="s">
        <v>380</v>
      </c>
      <c r="E18" s="269"/>
      <c r="F18" s="269"/>
      <c r="G18" s="269"/>
      <c r="H18" s="269"/>
      <c r="I18" s="269"/>
      <c r="J18" s="269"/>
      <c r="K18" s="269"/>
      <c r="L18" s="266" t="s">
        <v>381</v>
      </c>
      <c r="M18" s="266"/>
      <c r="N18" s="267"/>
      <c r="O18" s="258">
        <v>79618408</v>
      </c>
      <c r="P18" s="259"/>
      <c r="Q18" s="143"/>
    </row>
    <row r="19" spans="1:16" ht="15">
      <c r="A19" s="141" t="s">
        <v>382</v>
      </c>
      <c r="B19" s="141"/>
      <c r="C19" s="141"/>
      <c r="D19" s="151"/>
      <c r="E19" s="151"/>
      <c r="F19" s="151"/>
      <c r="G19" s="151"/>
      <c r="H19" s="151"/>
      <c r="I19" s="151"/>
      <c r="J19" s="151"/>
      <c r="K19" s="151"/>
      <c r="L19" s="266" t="s">
        <v>383</v>
      </c>
      <c r="M19" s="266"/>
      <c r="N19" s="267"/>
      <c r="O19" s="258">
        <v>383</v>
      </c>
      <c r="P19" s="259"/>
    </row>
    <row r="20" spans="1:16" ht="15">
      <c r="A20" s="141" t="s">
        <v>473</v>
      </c>
      <c r="B20" s="141"/>
      <c r="C20" s="141"/>
      <c r="D20" s="268" t="s">
        <v>472</v>
      </c>
      <c r="E20" s="268"/>
      <c r="F20" s="268"/>
      <c r="G20" s="268"/>
      <c r="H20" s="268"/>
      <c r="I20" s="268"/>
      <c r="J20" s="268"/>
      <c r="K20" s="268"/>
      <c r="L20" s="184"/>
      <c r="M20" s="184"/>
      <c r="N20" s="185"/>
      <c r="O20" s="186"/>
      <c r="P20" s="186"/>
    </row>
    <row r="21" spans="15:16" ht="16.5" customHeight="1">
      <c r="O21" s="186"/>
      <c r="P21" s="186"/>
    </row>
    <row r="22" spans="1:16" ht="26.25" customHeight="1">
      <c r="A22" s="276" t="s">
        <v>384</v>
      </c>
      <c r="B22" s="278" t="s">
        <v>385</v>
      </c>
      <c r="C22" s="279"/>
      <c r="D22" s="279"/>
      <c r="E22" s="279"/>
      <c r="F22" s="280"/>
      <c r="G22" s="276" t="s">
        <v>386</v>
      </c>
      <c r="H22" s="273" t="s">
        <v>52</v>
      </c>
      <c r="I22" s="274"/>
      <c r="J22" s="274"/>
      <c r="K22" s="274"/>
      <c r="L22" s="274"/>
      <c r="M22" s="274"/>
      <c r="N22" s="274"/>
      <c r="O22" s="274"/>
      <c r="P22" s="275"/>
    </row>
    <row r="23" spans="1:16" ht="32.25" customHeight="1">
      <c r="A23" s="277"/>
      <c r="B23" s="281"/>
      <c r="C23" s="282"/>
      <c r="D23" s="282"/>
      <c r="E23" s="282"/>
      <c r="F23" s="283"/>
      <c r="G23" s="284"/>
      <c r="H23" s="273" t="s">
        <v>387</v>
      </c>
      <c r="I23" s="274"/>
      <c r="J23" s="275"/>
      <c r="K23" s="273" t="s">
        <v>388</v>
      </c>
      <c r="L23" s="274"/>
      <c r="M23" s="275"/>
      <c r="N23" s="273" t="s">
        <v>389</v>
      </c>
      <c r="O23" s="274"/>
      <c r="P23" s="275"/>
    </row>
    <row r="24" spans="1:16" ht="38.25">
      <c r="A24" s="152"/>
      <c r="B24" s="153" t="s">
        <v>390</v>
      </c>
      <c r="C24" s="153" t="s">
        <v>391</v>
      </c>
      <c r="D24" s="153" t="s">
        <v>392</v>
      </c>
      <c r="E24" s="153" t="s">
        <v>393</v>
      </c>
      <c r="F24" s="153" t="s">
        <v>394</v>
      </c>
      <c r="G24" s="277"/>
      <c r="H24" s="153" t="s">
        <v>395</v>
      </c>
      <c r="I24" s="153" t="s">
        <v>396</v>
      </c>
      <c r="J24" s="153" t="s">
        <v>397</v>
      </c>
      <c r="K24" s="153" t="s">
        <v>395</v>
      </c>
      <c r="L24" s="153" t="s">
        <v>396</v>
      </c>
      <c r="M24" s="153" t="s">
        <v>397</v>
      </c>
      <c r="N24" s="153" t="s">
        <v>395</v>
      </c>
      <c r="O24" s="153" t="s">
        <v>396</v>
      </c>
      <c r="P24" s="153" t="s">
        <v>397</v>
      </c>
    </row>
    <row r="25" spans="1:16" ht="15">
      <c r="A25" s="154">
        <v>1</v>
      </c>
      <c r="B25" s="155">
        <v>2</v>
      </c>
      <c r="C25" s="155">
        <v>3</v>
      </c>
      <c r="D25" s="155">
        <v>4</v>
      </c>
      <c r="E25" s="155">
        <v>5</v>
      </c>
      <c r="F25" s="155">
        <v>6</v>
      </c>
      <c r="G25" s="155">
        <v>7</v>
      </c>
      <c r="H25" s="155">
        <v>8</v>
      </c>
      <c r="I25" s="155">
        <v>9</v>
      </c>
      <c r="J25" s="155">
        <v>10</v>
      </c>
      <c r="K25" s="155">
        <v>11</v>
      </c>
      <c r="L25" s="155">
        <v>12</v>
      </c>
      <c r="M25" s="155">
        <v>13</v>
      </c>
      <c r="N25" s="155">
        <v>14</v>
      </c>
      <c r="O25" s="155">
        <v>15</v>
      </c>
      <c r="P25" s="155">
        <v>16</v>
      </c>
    </row>
    <row r="26" spans="1:16" ht="50.25" customHeight="1">
      <c r="A26" s="156" t="s">
        <v>398</v>
      </c>
      <c r="B26" s="157" t="s">
        <v>38</v>
      </c>
      <c r="C26" s="157" t="s">
        <v>39</v>
      </c>
      <c r="D26" s="157" t="s">
        <v>399</v>
      </c>
      <c r="E26" s="157" t="s">
        <v>2</v>
      </c>
      <c r="F26" s="157" t="s">
        <v>3</v>
      </c>
      <c r="G26" s="157"/>
      <c r="H26" s="158">
        <v>667669</v>
      </c>
      <c r="I26" s="158"/>
      <c r="J26" s="158"/>
      <c r="K26" s="158">
        <v>753838</v>
      </c>
      <c r="L26" s="158"/>
      <c r="M26" s="158"/>
      <c r="N26" s="158">
        <v>783999</v>
      </c>
      <c r="O26" s="158"/>
      <c r="P26" s="158"/>
    </row>
    <row r="27" spans="1:16" ht="15">
      <c r="A27" s="159" t="s">
        <v>400</v>
      </c>
      <c r="B27" s="157" t="s">
        <v>38</v>
      </c>
      <c r="C27" s="157" t="s">
        <v>39</v>
      </c>
      <c r="D27" s="157" t="s">
        <v>399</v>
      </c>
      <c r="E27" s="157" t="s">
        <v>4</v>
      </c>
      <c r="F27" s="157" t="s">
        <v>5</v>
      </c>
      <c r="G27" s="157"/>
      <c r="H27" s="160">
        <v>201637</v>
      </c>
      <c r="I27" s="161"/>
      <c r="J27" s="161"/>
      <c r="K27" s="160">
        <v>227659</v>
      </c>
      <c r="L27" s="161"/>
      <c r="M27" s="161"/>
      <c r="N27" s="160">
        <v>236768</v>
      </c>
      <c r="O27" s="161"/>
      <c r="P27" s="161"/>
    </row>
    <row r="28" spans="1:16" ht="15">
      <c r="A28" s="270" t="s">
        <v>401</v>
      </c>
      <c r="B28" s="271"/>
      <c r="C28" s="271"/>
      <c r="D28" s="271"/>
      <c r="E28" s="271"/>
      <c r="F28" s="272"/>
      <c r="G28" s="162"/>
      <c r="H28" s="163">
        <f>H26+H27</f>
        <v>869306</v>
      </c>
      <c r="I28" s="164"/>
      <c r="J28" s="164"/>
      <c r="K28" s="163">
        <f>K26+K27</f>
        <v>981497</v>
      </c>
      <c r="L28" s="164"/>
      <c r="M28" s="164"/>
      <c r="N28" s="163">
        <f>N26+N27</f>
        <v>1020767</v>
      </c>
      <c r="O28" s="164"/>
      <c r="P28" s="164"/>
    </row>
    <row r="29" spans="1:16" ht="50.25" customHeight="1">
      <c r="A29" s="159" t="s">
        <v>402</v>
      </c>
      <c r="B29" s="157" t="s">
        <v>38</v>
      </c>
      <c r="C29" s="157" t="s">
        <v>40</v>
      </c>
      <c r="D29" s="157" t="s">
        <v>403</v>
      </c>
      <c r="E29" s="157" t="s">
        <v>2</v>
      </c>
      <c r="F29" s="157" t="s">
        <v>3</v>
      </c>
      <c r="G29" s="157"/>
      <c r="H29" s="160">
        <v>1461236</v>
      </c>
      <c r="I29" s="161"/>
      <c r="J29" s="161"/>
      <c r="K29" s="160">
        <v>2074022</v>
      </c>
      <c r="L29" s="161"/>
      <c r="M29" s="161"/>
      <c r="N29" s="160">
        <v>2010478.49</v>
      </c>
      <c r="O29" s="161"/>
      <c r="P29" s="161"/>
    </row>
    <row r="30" spans="1:16" ht="15">
      <c r="A30" s="159" t="s">
        <v>400</v>
      </c>
      <c r="B30" s="157" t="s">
        <v>38</v>
      </c>
      <c r="C30" s="157" t="s">
        <v>40</v>
      </c>
      <c r="D30" s="157" t="s">
        <v>403</v>
      </c>
      <c r="E30" s="157" t="s">
        <v>4</v>
      </c>
      <c r="F30" s="157" t="s">
        <v>5</v>
      </c>
      <c r="G30" s="157"/>
      <c r="H30" s="160">
        <v>441296</v>
      </c>
      <c r="I30" s="161"/>
      <c r="J30" s="161"/>
      <c r="K30" s="160">
        <v>632700</v>
      </c>
      <c r="L30" s="161"/>
      <c r="M30" s="161"/>
      <c r="N30" s="160">
        <v>618700</v>
      </c>
      <c r="O30" s="161"/>
      <c r="P30" s="161"/>
    </row>
    <row r="31" spans="1:16" ht="26.25">
      <c r="A31" s="159" t="s">
        <v>404</v>
      </c>
      <c r="B31" s="157" t="s">
        <v>38</v>
      </c>
      <c r="C31" s="157" t="s">
        <v>40</v>
      </c>
      <c r="D31" s="157" t="s">
        <v>403</v>
      </c>
      <c r="E31" s="157" t="s">
        <v>6</v>
      </c>
      <c r="F31" s="157" t="s">
        <v>405</v>
      </c>
      <c r="G31" s="157"/>
      <c r="H31" s="160">
        <v>49942</v>
      </c>
      <c r="I31" s="161"/>
      <c r="J31" s="161"/>
      <c r="K31" s="160">
        <v>49942</v>
      </c>
      <c r="L31" s="161"/>
      <c r="M31" s="161"/>
      <c r="N31" s="160">
        <v>49942</v>
      </c>
      <c r="O31" s="161"/>
      <c r="P31" s="161"/>
    </row>
    <row r="32" spans="1:16" ht="15">
      <c r="A32" s="159" t="s">
        <v>406</v>
      </c>
      <c r="B32" s="157" t="s">
        <v>38</v>
      </c>
      <c r="C32" s="157" t="s">
        <v>40</v>
      </c>
      <c r="D32" s="157" t="s">
        <v>403</v>
      </c>
      <c r="E32" s="157" t="s">
        <v>6</v>
      </c>
      <c r="F32" s="157" t="s">
        <v>7</v>
      </c>
      <c r="G32" s="157"/>
      <c r="H32" s="160">
        <v>0</v>
      </c>
      <c r="I32" s="161"/>
      <c r="J32" s="161"/>
      <c r="K32" s="160">
        <v>10056</v>
      </c>
      <c r="L32" s="161"/>
      <c r="M32" s="161"/>
      <c r="N32" s="160">
        <v>10056</v>
      </c>
      <c r="O32" s="161"/>
      <c r="P32" s="161"/>
    </row>
    <row r="33" spans="1:16" ht="15">
      <c r="A33" s="159" t="s">
        <v>407</v>
      </c>
      <c r="B33" s="157" t="s">
        <v>38</v>
      </c>
      <c r="C33" s="157" t="s">
        <v>40</v>
      </c>
      <c r="D33" s="157" t="s">
        <v>403</v>
      </c>
      <c r="E33" s="157" t="s">
        <v>172</v>
      </c>
      <c r="F33" s="157" t="s">
        <v>7</v>
      </c>
      <c r="G33" s="157"/>
      <c r="H33" s="160">
        <v>10056</v>
      </c>
      <c r="I33" s="161"/>
      <c r="J33" s="161"/>
      <c r="K33" s="160">
        <v>0</v>
      </c>
      <c r="L33" s="161"/>
      <c r="M33" s="161"/>
      <c r="N33" s="160">
        <v>0</v>
      </c>
      <c r="O33" s="161"/>
      <c r="P33" s="161"/>
    </row>
    <row r="34" spans="1:16" ht="26.25">
      <c r="A34" s="159" t="s">
        <v>408</v>
      </c>
      <c r="B34" s="157" t="s">
        <v>38</v>
      </c>
      <c r="C34" s="157" t="s">
        <v>40</v>
      </c>
      <c r="D34" s="157" t="s">
        <v>403</v>
      </c>
      <c r="E34" s="157" t="s">
        <v>6</v>
      </c>
      <c r="F34" s="157" t="s">
        <v>8</v>
      </c>
      <c r="G34" s="157"/>
      <c r="H34" s="160">
        <v>9720</v>
      </c>
      <c r="I34" s="161"/>
      <c r="J34" s="161"/>
      <c r="K34" s="160">
        <v>10200</v>
      </c>
      <c r="L34" s="161"/>
      <c r="M34" s="161"/>
      <c r="N34" s="160">
        <v>10200</v>
      </c>
      <c r="O34" s="161"/>
      <c r="P34" s="161"/>
    </row>
    <row r="35" spans="1:16" ht="36.75">
      <c r="A35" s="159" t="s">
        <v>409</v>
      </c>
      <c r="B35" s="157" t="s">
        <v>38</v>
      </c>
      <c r="C35" s="157" t="s">
        <v>40</v>
      </c>
      <c r="D35" s="157" t="s">
        <v>403</v>
      </c>
      <c r="E35" s="157" t="s">
        <v>6</v>
      </c>
      <c r="F35" s="157" t="s">
        <v>9</v>
      </c>
      <c r="G35" s="157"/>
      <c r="H35" s="160">
        <v>46922</v>
      </c>
      <c r="I35" s="161"/>
      <c r="J35" s="161"/>
      <c r="K35" s="160">
        <v>46921</v>
      </c>
      <c r="L35" s="161"/>
      <c r="M35" s="161"/>
      <c r="N35" s="160">
        <v>46921</v>
      </c>
      <c r="O35" s="161"/>
      <c r="P35" s="161"/>
    </row>
    <row r="36" spans="1:16" ht="41.25">
      <c r="A36" s="159" t="s">
        <v>410</v>
      </c>
      <c r="B36" s="157" t="s">
        <v>38</v>
      </c>
      <c r="C36" s="157" t="s">
        <v>40</v>
      </c>
      <c r="D36" s="157" t="s">
        <v>403</v>
      </c>
      <c r="E36" s="157" t="s">
        <v>6</v>
      </c>
      <c r="F36" s="157" t="s">
        <v>411</v>
      </c>
      <c r="G36" s="157"/>
      <c r="H36" s="160">
        <v>164280</v>
      </c>
      <c r="I36" s="161"/>
      <c r="J36" s="161"/>
      <c r="K36" s="160">
        <v>164280</v>
      </c>
      <c r="L36" s="161"/>
      <c r="M36" s="161"/>
      <c r="N36" s="160">
        <v>164280</v>
      </c>
      <c r="O36" s="161"/>
      <c r="P36" s="161"/>
    </row>
    <row r="37" spans="1:16" ht="26.25" customHeight="1">
      <c r="A37" s="159" t="s">
        <v>412</v>
      </c>
      <c r="B37" s="157" t="s">
        <v>38</v>
      </c>
      <c r="C37" s="157" t="s">
        <v>40</v>
      </c>
      <c r="D37" s="157" t="s">
        <v>403</v>
      </c>
      <c r="E37" s="157" t="s">
        <v>6</v>
      </c>
      <c r="F37" s="157" t="s">
        <v>413</v>
      </c>
      <c r="G37" s="157"/>
      <c r="H37" s="160">
        <v>480</v>
      </c>
      <c r="I37" s="161"/>
      <c r="J37" s="161"/>
      <c r="K37" s="160">
        <v>0</v>
      </c>
      <c r="L37" s="161"/>
      <c r="M37" s="161"/>
      <c r="N37" s="160">
        <v>0</v>
      </c>
      <c r="O37" s="161"/>
      <c r="P37" s="161"/>
    </row>
    <row r="38" spans="1:16" ht="15">
      <c r="A38" s="159" t="s">
        <v>414</v>
      </c>
      <c r="B38" s="157" t="s">
        <v>38</v>
      </c>
      <c r="C38" s="157" t="s">
        <v>40</v>
      </c>
      <c r="D38" s="157" t="s">
        <v>403</v>
      </c>
      <c r="E38" s="157" t="s">
        <v>10</v>
      </c>
      <c r="F38" s="157" t="s">
        <v>415</v>
      </c>
      <c r="G38" s="157"/>
      <c r="H38" s="160">
        <v>2300</v>
      </c>
      <c r="I38" s="161"/>
      <c r="J38" s="161"/>
      <c r="K38" s="160">
        <v>2300</v>
      </c>
      <c r="L38" s="161"/>
      <c r="M38" s="161"/>
      <c r="N38" s="160">
        <v>2300</v>
      </c>
      <c r="O38" s="161"/>
      <c r="P38" s="161"/>
    </row>
    <row r="39" spans="1:16" ht="15">
      <c r="A39" s="159" t="s">
        <v>416</v>
      </c>
      <c r="B39" s="157" t="s">
        <v>38</v>
      </c>
      <c r="C39" s="157" t="s">
        <v>40</v>
      </c>
      <c r="D39" s="157" t="s">
        <v>403</v>
      </c>
      <c r="E39" s="157" t="s">
        <v>11</v>
      </c>
      <c r="F39" s="157" t="s">
        <v>415</v>
      </c>
      <c r="G39" s="157"/>
      <c r="H39" s="160">
        <v>4500</v>
      </c>
      <c r="I39" s="161"/>
      <c r="J39" s="161"/>
      <c r="K39" s="160">
        <v>4500</v>
      </c>
      <c r="L39" s="161"/>
      <c r="M39" s="161"/>
      <c r="N39" s="160">
        <v>4500</v>
      </c>
      <c r="O39" s="161"/>
      <c r="P39" s="161"/>
    </row>
    <row r="40" spans="1:16" ht="26.25">
      <c r="A40" s="159" t="s">
        <v>417</v>
      </c>
      <c r="B40" s="157" t="s">
        <v>38</v>
      </c>
      <c r="C40" s="157" t="s">
        <v>40</v>
      </c>
      <c r="D40" s="157" t="s">
        <v>403</v>
      </c>
      <c r="E40" s="157" t="s">
        <v>13</v>
      </c>
      <c r="F40" s="157" t="s">
        <v>415</v>
      </c>
      <c r="G40" s="157"/>
      <c r="H40" s="160">
        <v>1800</v>
      </c>
      <c r="I40" s="161"/>
      <c r="J40" s="161"/>
      <c r="K40" s="160">
        <v>1800</v>
      </c>
      <c r="L40" s="161"/>
      <c r="M40" s="161"/>
      <c r="N40" s="160">
        <v>1800</v>
      </c>
      <c r="O40" s="161"/>
      <c r="P40" s="161"/>
    </row>
    <row r="41" spans="1:16" ht="15">
      <c r="A41" s="270" t="s">
        <v>401</v>
      </c>
      <c r="B41" s="271"/>
      <c r="C41" s="271"/>
      <c r="D41" s="271"/>
      <c r="E41" s="271"/>
      <c r="F41" s="272"/>
      <c r="G41" s="162"/>
      <c r="H41" s="163">
        <f>SUM(H29:H40)</f>
        <v>2192532</v>
      </c>
      <c r="I41" s="164"/>
      <c r="J41" s="164"/>
      <c r="K41" s="163">
        <f>SUM(K29:K40)</f>
        <v>2996721</v>
      </c>
      <c r="L41" s="164"/>
      <c r="M41" s="164"/>
      <c r="N41" s="163">
        <f>SUM(N29:N40)</f>
        <v>2919177.49</v>
      </c>
      <c r="O41" s="164"/>
      <c r="P41" s="164"/>
    </row>
    <row r="42" spans="1:16" ht="41.25">
      <c r="A42" s="159" t="s">
        <v>418</v>
      </c>
      <c r="B42" s="157" t="s">
        <v>38</v>
      </c>
      <c r="C42" s="157" t="s">
        <v>41</v>
      </c>
      <c r="D42" s="157" t="s">
        <v>15</v>
      </c>
      <c r="E42" s="157" t="s">
        <v>14</v>
      </c>
      <c r="F42" s="157" t="s">
        <v>419</v>
      </c>
      <c r="G42" s="157"/>
      <c r="H42" s="160">
        <v>202000</v>
      </c>
      <c r="I42" s="161"/>
      <c r="J42" s="161"/>
      <c r="K42" s="161">
        <v>0</v>
      </c>
      <c r="L42" s="161"/>
      <c r="M42" s="161"/>
      <c r="N42" s="161">
        <v>0</v>
      </c>
      <c r="O42" s="161"/>
      <c r="P42" s="161"/>
    </row>
    <row r="43" spans="1:16" ht="15">
      <c r="A43" s="270" t="s">
        <v>401</v>
      </c>
      <c r="B43" s="271"/>
      <c r="C43" s="271"/>
      <c r="D43" s="271"/>
      <c r="E43" s="271"/>
      <c r="F43" s="272"/>
      <c r="G43" s="162"/>
      <c r="H43" s="163">
        <f>H42</f>
        <v>202000</v>
      </c>
      <c r="I43" s="164"/>
      <c r="J43" s="164"/>
      <c r="K43" s="163">
        <f>K42</f>
        <v>0</v>
      </c>
      <c r="L43" s="164"/>
      <c r="M43" s="164"/>
      <c r="N43" s="163">
        <f>N42</f>
        <v>0</v>
      </c>
      <c r="O43" s="164"/>
      <c r="P43" s="164"/>
    </row>
    <row r="44" spans="1:16" ht="30">
      <c r="A44" s="159" t="s">
        <v>420</v>
      </c>
      <c r="B44" s="157" t="s">
        <v>38</v>
      </c>
      <c r="C44" s="157" t="s">
        <v>42</v>
      </c>
      <c r="D44" s="157" t="s">
        <v>16</v>
      </c>
      <c r="E44" s="157" t="s">
        <v>17</v>
      </c>
      <c r="F44" s="157" t="s">
        <v>419</v>
      </c>
      <c r="G44" s="157"/>
      <c r="H44" s="160">
        <v>0</v>
      </c>
      <c r="I44" s="161"/>
      <c r="J44" s="161"/>
      <c r="K44" s="161">
        <v>0</v>
      </c>
      <c r="L44" s="161"/>
      <c r="M44" s="161"/>
      <c r="N44" s="161">
        <v>0</v>
      </c>
      <c r="O44" s="161"/>
      <c r="P44" s="161"/>
    </row>
    <row r="45" spans="1:16" ht="15">
      <c r="A45" s="270" t="s">
        <v>401</v>
      </c>
      <c r="B45" s="271"/>
      <c r="C45" s="271"/>
      <c r="D45" s="271"/>
      <c r="E45" s="271"/>
      <c r="F45" s="272"/>
      <c r="G45" s="162"/>
      <c r="H45" s="163">
        <f>H44</f>
        <v>0</v>
      </c>
      <c r="I45" s="164"/>
      <c r="J45" s="164"/>
      <c r="K45" s="163">
        <f>K44</f>
        <v>0</v>
      </c>
      <c r="L45" s="164"/>
      <c r="M45" s="164"/>
      <c r="N45" s="163">
        <f>N44</f>
        <v>0</v>
      </c>
      <c r="O45" s="164"/>
      <c r="P45" s="164"/>
    </row>
    <row r="46" spans="1:16" ht="15">
      <c r="A46" s="159" t="s">
        <v>421</v>
      </c>
      <c r="B46" s="157" t="s">
        <v>38</v>
      </c>
      <c r="C46" s="157" t="s">
        <v>43</v>
      </c>
      <c r="D46" s="157" t="s">
        <v>18</v>
      </c>
      <c r="E46" s="157" t="s">
        <v>6</v>
      </c>
      <c r="F46" s="157" t="s">
        <v>405</v>
      </c>
      <c r="G46" s="157"/>
      <c r="H46" s="160">
        <v>6400</v>
      </c>
      <c r="I46" s="161"/>
      <c r="J46" s="161"/>
      <c r="K46" s="160">
        <v>6400</v>
      </c>
      <c r="L46" s="161"/>
      <c r="M46" s="161"/>
      <c r="N46" s="160">
        <v>6400</v>
      </c>
      <c r="O46" s="161"/>
      <c r="P46" s="161"/>
    </row>
    <row r="47" spans="1:16" ht="30">
      <c r="A47" s="159" t="s">
        <v>422</v>
      </c>
      <c r="B47" s="157" t="s">
        <v>38</v>
      </c>
      <c r="C47" s="157" t="s">
        <v>43</v>
      </c>
      <c r="D47" s="157" t="s">
        <v>18</v>
      </c>
      <c r="E47" s="157" t="s">
        <v>6</v>
      </c>
      <c r="F47" s="157" t="s">
        <v>413</v>
      </c>
      <c r="G47" s="157"/>
      <c r="H47" s="160">
        <v>10400</v>
      </c>
      <c r="I47" s="161"/>
      <c r="J47" s="161"/>
      <c r="K47" s="160">
        <v>10400</v>
      </c>
      <c r="L47" s="161"/>
      <c r="M47" s="161"/>
      <c r="N47" s="160">
        <v>10400</v>
      </c>
      <c r="O47" s="161"/>
      <c r="P47" s="161"/>
    </row>
    <row r="48" spans="1:16" ht="41.25">
      <c r="A48" s="159" t="s">
        <v>423</v>
      </c>
      <c r="B48" s="157" t="s">
        <v>38</v>
      </c>
      <c r="C48" s="157" t="s">
        <v>43</v>
      </c>
      <c r="D48" s="157" t="s">
        <v>18</v>
      </c>
      <c r="E48" s="157" t="s">
        <v>6</v>
      </c>
      <c r="F48" s="157" t="s">
        <v>424</v>
      </c>
      <c r="G48" s="157"/>
      <c r="H48" s="160">
        <v>16200</v>
      </c>
      <c r="I48" s="161"/>
      <c r="J48" s="161"/>
      <c r="K48" s="160">
        <v>16200</v>
      </c>
      <c r="L48" s="161"/>
      <c r="M48" s="161"/>
      <c r="N48" s="160">
        <v>16200</v>
      </c>
      <c r="O48" s="161"/>
      <c r="P48" s="161"/>
    </row>
    <row r="49" spans="1:16" ht="47.25">
      <c r="A49" s="159" t="s">
        <v>425</v>
      </c>
      <c r="B49" s="157" t="s">
        <v>38</v>
      </c>
      <c r="C49" s="157" t="s">
        <v>43</v>
      </c>
      <c r="D49" s="157" t="s">
        <v>426</v>
      </c>
      <c r="E49" s="157" t="s">
        <v>6</v>
      </c>
      <c r="F49" s="157" t="s">
        <v>9</v>
      </c>
      <c r="G49" s="157"/>
      <c r="H49" s="160">
        <v>237443.68</v>
      </c>
      <c r="I49" s="161"/>
      <c r="J49" s="161"/>
      <c r="K49" s="160">
        <v>206781</v>
      </c>
      <c r="L49" s="161"/>
      <c r="M49" s="161"/>
      <c r="N49" s="160">
        <v>206781</v>
      </c>
      <c r="O49" s="161"/>
      <c r="P49" s="161"/>
    </row>
    <row r="50" spans="1:16" ht="30">
      <c r="A50" s="159" t="s">
        <v>427</v>
      </c>
      <c r="B50" s="157" t="s">
        <v>38</v>
      </c>
      <c r="C50" s="157" t="s">
        <v>43</v>
      </c>
      <c r="D50" s="157" t="s">
        <v>426</v>
      </c>
      <c r="E50" s="157" t="s">
        <v>6</v>
      </c>
      <c r="F50" s="157" t="s">
        <v>413</v>
      </c>
      <c r="G50" s="157"/>
      <c r="H50" s="160">
        <v>17296</v>
      </c>
      <c r="I50" s="161"/>
      <c r="J50" s="161"/>
      <c r="K50" s="160">
        <v>17200</v>
      </c>
      <c r="L50" s="160"/>
      <c r="M50" s="160"/>
      <c r="N50" s="160">
        <v>17200</v>
      </c>
      <c r="O50" s="161"/>
      <c r="P50" s="161"/>
    </row>
    <row r="51" spans="1:16" ht="15">
      <c r="A51" s="159" t="s">
        <v>428</v>
      </c>
      <c r="B51" s="157" t="s">
        <v>38</v>
      </c>
      <c r="C51" s="157" t="s">
        <v>43</v>
      </c>
      <c r="D51" s="157" t="s">
        <v>426</v>
      </c>
      <c r="E51" s="157" t="s">
        <v>10</v>
      </c>
      <c r="F51" s="157" t="s">
        <v>415</v>
      </c>
      <c r="G51" s="157"/>
      <c r="H51" s="160">
        <v>23097</v>
      </c>
      <c r="I51" s="161"/>
      <c r="J51" s="161"/>
      <c r="K51" s="160">
        <v>23097</v>
      </c>
      <c r="L51" s="160"/>
      <c r="M51" s="160"/>
      <c r="N51" s="160">
        <v>23097</v>
      </c>
      <c r="O51" s="161"/>
      <c r="P51" s="161"/>
    </row>
    <row r="52" spans="1:16" ht="26.25">
      <c r="A52" s="159" t="s">
        <v>429</v>
      </c>
      <c r="B52" s="157" t="s">
        <v>38</v>
      </c>
      <c r="C52" s="157" t="s">
        <v>43</v>
      </c>
      <c r="D52" s="157" t="s">
        <v>426</v>
      </c>
      <c r="E52" s="157" t="s">
        <v>13</v>
      </c>
      <c r="F52" s="157" t="s">
        <v>430</v>
      </c>
      <c r="G52" s="157"/>
      <c r="H52" s="160">
        <v>1044</v>
      </c>
      <c r="I52" s="161"/>
      <c r="J52" s="161"/>
      <c r="K52" s="160">
        <v>1044</v>
      </c>
      <c r="L52" s="160"/>
      <c r="M52" s="160"/>
      <c r="N52" s="160">
        <v>1044</v>
      </c>
      <c r="O52" s="161"/>
      <c r="P52" s="161"/>
    </row>
    <row r="53" spans="1:16" ht="53.25" customHeight="1">
      <c r="A53" s="159" t="s">
        <v>431</v>
      </c>
      <c r="B53" s="157" t="s">
        <v>38</v>
      </c>
      <c r="C53" s="157" t="s">
        <v>43</v>
      </c>
      <c r="D53" s="157" t="s">
        <v>432</v>
      </c>
      <c r="E53" s="157" t="s">
        <v>12</v>
      </c>
      <c r="F53" s="157" t="s">
        <v>433</v>
      </c>
      <c r="G53" s="157"/>
      <c r="H53" s="160">
        <v>32500.02</v>
      </c>
      <c r="I53" s="161"/>
      <c r="J53" s="161"/>
      <c r="K53" s="160">
        <v>42000</v>
      </c>
      <c r="L53" s="160"/>
      <c r="M53" s="160"/>
      <c r="N53" s="160">
        <v>42000</v>
      </c>
      <c r="O53" s="161"/>
      <c r="P53" s="161"/>
    </row>
    <row r="54" spans="1:16" ht="15">
      <c r="A54" s="159" t="s">
        <v>434</v>
      </c>
      <c r="B54" s="157" t="s">
        <v>38</v>
      </c>
      <c r="C54" s="157" t="s">
        <v>43</v>
      </c>
      <c r="D54" s="157" t="s">
        <v>435</v>
      </c>
      <c r="E54" s="157" t="s">
        <v>6</v>
      </c>
      <c r="F54" s="157" t="s">
        <v>9</v>
      </c>
      <c r="G54" s="157"/>
      <c r="H54" s="160">
        <v>10000</v>
      </c>
      <c r="I54" s="161"/>
      <c r="J54" s="161"/>
      <c r="K54" s="160">
        <v>50000</v>
      </c>
      <c r="L54" s="160"/>
      <c r="M54" s="160"/>
      <c r="N54" s="160">
        <v>50000</v>
      </c>
      <c r="O54" s="161"/>
      <c r="P54" s="161"/>
    </row>
    <row r="55" spans="1:16" ht="71.25">
      <c r="A55" s="159" t="s">
        <v>436</v>
      </c>
      <c r="B55" s="157" t="s">
        <v>38</v>
      </c>
      <c r="C55" s="157" t="s">
        <v>43</v>
      </c>
      <c r="D55" s="157" t="s">
        <v>120</v>
      </c>
      <c r="E55" s="157" t="s">
        <v>6</v>
      </c>
      <c r="F55" s="157" t="s">
        <v>9</v>
      </c>
      <c r="G55" s="157"/>
      <c r="H55" s="160">
        <v>2000</v>
      </c>
      <c r="I55" s="161"/>
      <c r="J55" s="161"/>
      <c r="K55" s="160">
        <v>2000</v>
      </c>
      <c r="L55" s="160"/>
      <c r="M55" s="160"/>
      <c r="N55" s="160">
        <v>0</v>
      </c>
      <c r="O55" s="161"/>
      <c r="P55" s="161"/>
    </row>
    <row r="56" spans="1:16" ht="75">
      <c r="A56" s="159" t="s">
        <v>437</v>
      </c>
      <c r="B56" s="157" t="s">
        <v>38</v>
      </c>
      <c r="C56" s="157" t="s">
        <v>43</v>
      </c>
      <c r="D56" s="157" t="s">
        <v>127</v>
      </c>
      <c r="E56" s="157" t="s">
        <v>6</v>
      </c>
      <c r="F56" s="157" t="s">
        <v>9</v>
      </c>
      <c r="G56" s="157"/>
      <c r="H56" s="160">
        <v>2000</v>
      </c>
      <c r="I56" s="161"/>
      <c r="J56" s="161"/>
      <c r="K56" s="160">
        <v>2000</v>
      </c>
      <c r="L56" s="160"/>
      <c r="M56" s="160"/>
      <c r="N56" s="160">
        <v>0</v>
      </c>
      <c r="O56" s="161"/>
      <c r="P56" s="161"/>
    </row>
    <row r="57" spans="1:16" ht="15">
      <c r="A57" s="270" t="s">
        <v>401</v>
      </c>
      <c r="B57" s="271"/>
      <c r="C57" s="271"/>
      <c r="D57" s="271"/>
      <c r="E57" s="271"/>
      <c r="F57" s="272"/>
      <c r="G57" s="162"/>
      <c r="H57" s="163">
        <f>SUM(H46:H56)</f>
        <v>358380.7</v>
      </c>
      <c r="I57" s="164"/>
      <c r="J57" s="164"/>
      <c r="K57" s="163">
        <f>SUM(K46:K56)</f>
        <v>377122</v>
      </c>
      <c r="L57" s="164"/>
      <c r="M57" s="164"/>
      <c r="N57" s="163">
        <f>SUM(N46:N56)</f>
        <v>373122</v>
      </c>
      <c r="O57" s="164"/>
      <c r="P57" s="164"/>
    </row>
    <row r="58" spans="1:16" s="169" customFormat="1" ht="14.25">
      <c r="A58" s="165" t="s">
        <v>438</v>
      </c>
      <c r="B58" s="166"/>
      <c r="C58" s="166"/>
      <c r="D58" s="166" t="s">
        <v>439</v>
      </c>
      <c r="E58" s="166"/>
      <c r="F58" s="166"/>
      <c r="G58" s="166"/>
      <c r="H58" s="167">
        <v>0</v>
      </c>
      <c r="I58" s="168"/>
      <c r="J58" s="168"/>
      <c r="K58" s="168">
        <v>179700</v>
      </c>
      <c r="L58" s="168"/>
      <c r="M58" s="168"/>
      <c r="N58" s="168">
        <v>374700</v>
      </c>
      <c r="O58" s="168"/>
      <c r="P58" s="168"/>
    </row>
    <row r="59" spans="1:16" ht="15">
      <c r="A59" s="270" t="s">
        <v>401</v>
      </c>
      <c r="B59" s="271"/>
      <c r="C59" s="271"/>
      <c r="D59" s="271"/>
      <c r="E59" s="271"/>
      <c r="F59" s="272"/>
      <c r="G59" s="162"/>
      <c r="H59" s="163">
        <f>H58</f>
        <v>0</v>
      </c>
      <c r="I59" s="164"/>
      <c r="J59" s="164"/>
      <c r="K59" s="163">
        <f>K58</f>
        <v>179700</v>
      </c>
      <c r="L59" s="164"/>
      <c r="M59" s="164"/>
      <c r="N59" s="163">
        <f>N58</f>
        <v>374700</v>
      </c>
      <c r="O59" s="164"/>
      <c r="P59" s="164"/>
    </row>
    <row r="60" spans="1:16" ht="26.25">
      <c r="A60" s="159" t="s">
        <v>440</v>
      </c>
      <c r="B60" s="157" t="s">
        <v>39</v>
      </c>
      <c r="C60" s="157" t="s">
        <v>44</v>
      </c>
      <c r="D60" s="157" t="s">
        <v>19</v>
      </c>
      <c r="E60" s="157" t="s">
        <v>2</v>
      </c>
      <c r="F60" s="157" t="s">
        <v>3</v>
      </c>
      <c r="G60" s="157"/>
      <c r="H60" s="160">
        <v>185560.68</v>
      </c>
      <c r="I60" s="161"/>
      <c r="J60" s="161"/>
      <c r="K60" s="161">
        <v>187250.4</v>
      </c>
      <c r="L60" s="161"/>
      <c r="M60" s="161"/>
      <c r="N60" s="161">
        <v>193701.96</v>
      </c>
      <c r="O60" s="161"/>
      <c r="P60" s="161"/>
    </row>
    <row r="61" spans="1:16" ht="15">
      <c r="A61" s="159" t="s">
        <v>441</v>
      </c>
      <c r="B61" s="157" t="s">
        <v>39</v>
      </c>
      <c r="C61" s="157" t="s">
        <v>44</v>
      </c>
      <c r="D61" s="157" t="s">
        <v>19</v>
      </c>
      <c r="E61" s="157" t="s">
        <v>4</v>
      </c>
      <c r="F61" s="157" t="s">
        <v>5</v>
      </c>
      <c r="G61" s="157"/>
      <c r="H61" s="160">
        <v>56039.32</v>
      </c>
      <c r="I61" s="161"/>
      <c r="J61" s="161"/>
      <c r="K61" s="161">
        <v>56549.6</v>
      </c>
      <c r="L61" s="161"/>
      <c r="M61" s="161"/>
      <c r="N61" s="161">
        <v>58498.04</v>
      </c>
      <c r="O61" s="161"/>
      <c r="P61" s="161"/>
    </row>
    <row r="62" spans="1:16" ht="15">
      <c r="A62" s="270" t="s">
        <v>401</v>
      </c>
      <c r="B62" s="271"/>
      <c r="C62" s="271"/>
      <c r="D62" s="271"/>
      <c r="E62" s="271"/>
      <c r="F62" s="272"/>
      <c r="G62" s="162"/>
      <c r="H62" s="163">
        <f>SUM(H60:H61)</f>
        <v>241600</v>
      </c>
      <c r="I62" s="164"/>
      <c r="J62" s="164"/>
      <c r="K62" s="163">
        <f>SUM(K60:K61)</f>
        <v>243800</v>
      </c>
      <c r="L62" s="164"/>
      <c r="M62" s="164"/>
      <c r="N62" s="163">
        <f>SUM(N60:N61)</f>
        <v>252200</v>
      </c>
      <c r="O62" s="164"/>
      <c r="P62" s="164"/>
    </row>
    <row r="63" spans="1:16" ht="36.75">
      <c r="A63" s="159" t="s">
        <v>442</v>
      </c>
      <c r="B63" s="157" t="s">
        <v>44</v>
      </c>
      <c r="C63" s="157" t="s">
        <v>45</v>
      </c>
      <c r="D63" s="157" t="s">
        <v>20</v>
      </c>
      <c r="E63" s="157" t="s">
        <v>6</v>
      </c>
      <c r="F63" s="157" t="s">
        <v>9</v>
      </c>
      <c r="G63" s="157"/>
      <c r="H63" s="160">
        <v>5000</v>
      </c>
      <c r="I63" s="161"/>
      <c r="J63" s="161"/>
      <c r="K63" s="160">
        <v>10000</v>
      </c>
      <c r="L63" s="161"/>
      <c r="M63" s="161"/>
      <c r="N63" s="160">
        <v>10000</v>
      </c>
      <c r="O63" s="161"/>
      <c r="P63" s="161"/>
    </row>
    <row r="64" spans="1:16" ht="15">
      <c r="A64" s="270" t="s">
        <v>401</v>
      </c>
      <c r="B64" s="271"/>
      <c r="C64" s="271"/>
      <c r="D64" s="271"/>
      <c r="E64" s="271"/>
      <c r="F64" s="272"/>
      <c r="G64" s="162"/>
      <c r="H64" s="163">
        <f>SUM(H63)</f>
        <v>5000</v>
      </c>
      <c r="I64" s="164"/>
      <c r="J64" s="164"/>
      <c r="K64" s="163">
        <f>SUM(K63)</f>
        <v>10000</v>
      </c>
      <c r="L64" s="164"/>
      <c r="M64" s="164"/>
      <c r="N64" s="163">
        <f>SUM(N63)</f>
        <v>10000</v>
      </c>
      <c r="O64" s="164"/>
      <c r="P64" s="164"/>
    </row>
    <row r="65" spans="1:16" ht="36.75">
      <c r="A65" s="159" t="s">
        <v>443</v>
      </c>
      <c r="B65" s="157" t="s">
        <v>44</v>
      </c>
      <c r="C65" s="157" t="s">
        <v>46</v>
      </c>
      <c r="D65" s="157" t="s">
        <v>22</v>
      </c>
      <c r="E65" s="157" t="s">
        <v>6</v>
      </c>
      <c r="F65" s="157" t="s">
        <v>9</v>
      </c>
      <c r="G65" s="157"/>
      <c r="H65" s="160">
        <v>5000</v>
      </c>
      <c r="I65" s="161"/>
      <c r="J65" s="161"/>
      <c r="K65" s="160">
        <v>5000</v>
      </c>
      <c r="L65" s="161"/>
      <c r="M65" s="161"/>
      <c r="N65" s="160">
        <v>5000</v>
      </c>
      <c r="O65" s="161"/>
      <c r="P65" s="161"/>
    </row>
    <row r="66" spans="1:16" ht="15">
      <c r="A66" s="270" t="s">
        <v>401</v>
      </c>
      <c r="B66" s="271"/>
      <c r="C66" s="271"/>
      <c r="D66" s="271"/>
      <c r="E66" s="271"/>
      <c r="F66" s="272"/>
      <c r="G66" s="162"/>
      <c r="H66" s="163">
        <f>SUM(H65)</f>
        <v>5000</v>
      </c>
      <c r="I66" s="164"/>
      <c r="J66" s="164"/>
      <c r="K66" s="163">
        <f>SUM(K65)</f>
        <v>5000</v>
      </c>
      <c r="L66" s="164"/>
      <c r="M66" s="164"/>
      <c r="N66" s="163">
        <f>SUM(N65)</f>
        <v>5000</v>
      </c>
      <c r="O66" s="164"/>
      <c r="P66" s="164"/>
    </row>
    <row r="67" spans="1:16" ht="26.25">
      <c r="A67" s="159" t="s">
        <v>444</v>
      </c>
      <c r="B67" s="157" t="s">
        <v>40</v>
      </c>
      <c r="C67" s="157" t="s">
        <v>45</v>
      </c>
      <c r="D67" s="157" t="s">
        <v>23</v>
      </c>
      <c r="E67" s="157" t="s">
        <v>6</v>
      </c>
      <c r="F67" s="157" t="s">
        <v>7</v>
      </c>
      <c r="G67" s="157"/>
      <c r="H67" s="160">
        <v>0</v>
      </c>
      <c r="I67" s="161"/>
      <c r="J67" s="161"/>
      <c r="K67" s="160">
        <v>392184</v>
      </c>
      <c r="L67" s="161"/>
      <c r="M67" s="161"/>
      <c r="N67" s="160">
        <v>392184</v>
      </c>
      <c r="O67" s="161"/>
      <c r="P67" s="161"/>
    </row>
    <row r="68" spans="1:16" ht="26.25">
      <c r="A68" s="159" t="s">
        <v>444</v>
      </c>
      <c r="B68" s="157" t="s">
        <v>40</v>
      </c>
      <c r="C68" s="157" t="s">
        <v>45</v>
      </c>
      <c r="D68" s="157" t="s">
        <v>23</v>
      </c>
      <c r="E68" s="157" t="s">
        <v>172</v>
      </c>
      <c r="F68" s="157" t="s">
        <v>7</v>
      </c>
      <c r="G68" s="157"/>
      <c r="H68" s="160">
        <v>377100</v>
      </c>
      <c r="I68" s="161"/>
      <c r="J68" s="161"/>
      <c r="K68" s="160">
        <v>0</v>
      </c>
      <c r="L68" s="161"/>
      <c r="M68" s="161"/>
      <c r="N68" s="160">
        <v>0</v>
      </c>
      <c r="O68" s="161"/>
      <c r="P68" s="161"/>
    </row>
    <row r="69" spans="1:16" ht="26.25">
      <c r="A69" s="159" t="s">
        <v>445</v>
      </c>
      <c r="B69" s="157" t="s">
        <v>40</v>
      </c>
      <c r="C69" s="157" t="s">
        <v>45</v>
      </c>
      <c r="D69" s="157" t="s">
        <v>23</v>
      </c>
      <c r="E69" s="157" t="s">
        <v>6</v>
      </c>
      <c r="F69" s="157" t="s">
        <v>9</v>
      </c>
      <c r="G69" s="157"/>
      <c r="H69" s="160">
        <v>1895623.36</v>
      </c>
      <c r="I69" s="161"/>
      <c r="J69" s="161"/>
      <c r="K69" s="160">
        <v>1226116</v>
      </c>
      <c r="L69" s="161"/>
      <c r="M69" s="161"/>
      <c r="N69" s="160">
        <v>1226116</v>
      </c>
      <c r="O69" s="161"/>
      <c r="P69" s="161"/>
    </row>
    <row r="70" spans="1:16" ht="26.25">
      <c r="A70" s="159" t="s">
        <v>446</v>
      </c>
      <c r="B70" s="157" t="s">
        <v>40</v>
      </c>
      <c r="C70" s="157" t="s">
        <v>45</v>
      </c>
      <c r="D70" s="157" t="s">
        <v>25</v>
      </c>
      <c r="E70" s="157" t="s">
        <v>6</v>
      </c>
      <c r="F70" s="157" t="s">
        <v>8</v>
      </c>
      <c r="G70" s="157"/>
      <c r="H70" s="160">
        <v>200000</v>
      </c>
      <c r="I70" s="161"/>
      <c r="J70" s="161"/>
      <c r="K70" s="160">
        <v>250000</v>
      </c>
      <c r="L70" s="161"/>
      <c r="M70" s="161"/>
      <c r="N70" s="160">
        <v>250000</v>
      </c>
      <c r="O70" s="161"/>
      <c r="P70" s="161"/>
    </row>
    <row r="71" spans="1:16" ht="15">
      <c r="A71" s="270" t="s">
        <v>401</v>
      </c>
      <c r="B71" s="271"/>
      <c r="C71" s="271"/>
      <c r="D71" s="271"/>
      <c r="E71" s="271"/>
      <c r="F71" s="272"/>
      <c r="G71" s="162"/>
      <c r="H71" s="163">
        <f>SUM(H67:H70)</f>
        <v>2472723.3600000003</v>
      </c>
      <c r="I71" s="164"/>
      <c r="J71" s="164"/>
      <c r="K71" s="163">
        <f>SUM(K67:K70)</f>
        <v>1868300</v>
      </c>
      <c r="L71" s="164"/>
      <c r="M71" s="164"/>
      <c r="N71" s="163">
        <f>SUM(N67:N70)</f>
        <v>1868300</v>
      </c>
      <c r="O71" s="164"/>
      <c r="P71" s="164"/>
    </row>
    <row r="72" spans="1:16" ht="36.75">
      <c r="A72" s="159" t="s">
        <v>447</v>
      </c>
      <c r="B72" s="157" t="s">
        <v>40</v>
      </c>
      <c r="C72" s="157" t="s">
        <v>47</v>
      </c>
      <c r="D72" s="157" t="s">
        <v>26</v>
      </c>
      <c r="E72" s="157" t="s">
        <v>6</v>
      </c>
      <c r="F72" s="157" t="s">
        <v>9</v>
      </c>
      <c r="G72" s="170"/>
      <c r="H72" s="160">
        <v>10000</v>
      </c>
      <c r="I72" s="161"/>
      <c r="J72" s="161"/>
      <c r="K72" s="160">
        <v>10000</v>
      </c>
      <c r="L72" s="161"/>
      <c r="M72" s="161"/>
      <c r="N72" s="160">
        <v>10000</v>
      </c>
      <c r="O72" s="171"/>
      <c r="P72" s="171"/>
    </row>
    <row r="73" spans="1:16" ht="92.25">
      <c r="A73" s="159" t="s">
        <v>448</v>
      </c>
      <c r="B73" s="157" t="s">
        <v>40</v>
      </c>
      <c r="C73" s="155">
        <v>12</v>
      </c>
      <c r="D73" s="155">
        <v>6310090050</v>
      </c>
      <c r="E73" s="155">
        <v>244</v>
      </c>
      <c r="F73" s="155">
        <v>226</v>
      </c>
      <c r="G73" s="172"/>
      <c r="H73" s="160">
        <v>2000</v>
      </c>
      <c r="I73" s="161"/>
      <c r="J73" s="161"/>
      <c r="K73" s="160">
        <v>2000</v>
      </c>
      <c r="L73" s="161"/>
      <c r="M73" s="161"/>
      <c r="N73" s="160">
        <v>0</v>
      </c>
      <c r="O73" s="171"/>
      <c r="P73" s="171"/>
    </row>
    <row r="74" spans="1:16" ht="15">
      <c r="A74" s="270" t="s">
        <v>401</v>
      </c>
      <c r="B74" s="271"/>
      <c r="C74" s="271"/>
      <c r="D74" s="271"/>
      <c r="E74" s="271"/>
      <c r="F74" s="272"/>
      <c r="G74" s="162"/>
      <c r="H74" s="163">
        <f>SUM(H72:H73)</f>
        <v>12000</v>
      </c>
      <c r="I74" s="164"/>
      <c r="J74" s="164"/>
      <c r="K74" s="163">
        <f>SUM(K72:K73)</f>
        <v>12000</v>
      </c>
      <c r="L74" s="164"/>
      <c r="M74" s="164"/>
      <c r="N74" s="163">
        <f>SUM(N72:N73)</f>
        <v>10000</v>
      </c>
      <c r="O74" s="164"/>
      <c r="P74" s="164"/>
    </row>
    <row r="75" spans="1:16" ht="15">
      <c r="A75" s="159" t="s">
        <v>449</v>
      </c>
      <c r="B75" s="157" t="s">
        <v>48</v>
      </c>
      <c r="C75" s="157" t="s">
        <v>39</v>
      </c>
      <c r="D75" s="155">
        <v>6840010040</v>
      </c>
      <c r="E75" s="155">
        <v>244</v>
      </c>
      <c r="F75" s="155">
        <v>223</v>
      </c>
      <c r="G75" s="155"/>
      <c r="H75" s="160">
        <v>0</v>
      </c>
      <c r="I75" s="161"/>
      <c r="J75" s="161"/>
      <c r="K75" s="160">
        <v>160896</v>
      </c>
      <c r="L75" s="161"/>
      <c r="M75" s="161"/>
      <c r="N75" s="160">
        <v>160896</v>
      </c>
      <c r="O75" s="161"/>
      <c r="P75" s="161"/>
    </row>
    <row r="76" spans="1:16" ht="15">
      <c r="A76" s="159" t="s">
        <v>450</v>
      </c>
      <c r="B76" s="157" t="s">
        <v>48</v>
      </c>
      <c r="C76" s="157" t="s">
        <v>39</v>
      </c>
      <c r="D76" s="155">
        <v>6840010040</v>
      </c>
      <c r="E76" s="155">
        <v>247</v>
      </c>
      <c r="F76" s="155">
        <v>223</v>
      </c>
      <c r="G76" s="155"/>
      <c r="H76" s="160">
        <v>150840</v>
      </c>
      <c r="I76" s="161"/>
      <c r="J76" s="161"/>
      <c r="K76" s="160">
        <v>0</v>
      </c>
      <c r="L76" s="161"/>
      <c r="M76" s="161"/>
      <c r="N76" s="160">
        <v>0</v>
      </c>
      <c r="O76" s="161"/>
      <c r="P76" s="161"/>
    </row>
    <row r="77" spans="1:16" ht="26.25">
      <c r="A77" s="159" t="s">
        <v>451</v>
      </c>
      <c r="B77" s="157" t="s">
        <v>48</v>
      </c>
      <c r="C77" s="157" t="s">
        <v>39</v>
      </c>
      <c r="D77" s="155">
        <v>6840010040</v>
      </c>
      <c r="E77" s="155">
        <v>244</v>
      </c>
      <c r="F77" s="155">
        <v>226</v>
      </c>
      <c r="G77" s="155"/>
      <c r="H77" s="160">
        <v>30000</v>
      </c>
      <c r="I77" s="161"/>
      <c r="J77" s="161"/>
      <c r="K77" s="160">
        <v>30000</v>
      </c>
      <c r="L77" s="161"/>
      <c r="M77" s="161"/>
      <c r="N77" s="160">
        <v>30000</v>
      </c>
      <c r="O77" s="161"/>
      <c r="P77" s="161"/>
    </row>
    <row r="78" spans="1:16" ht="36.75">
      <c r="A78" s="159" t="s">
        <v>452</v>
      </c>
      <c r="B78" s="157" t="s">
        <v>48</v>
      </c>
      <c r="C78" s="157" t="s">
        <v>39</v>
      </c>
      <c r="D78" s="155">
        <v>6840010040</v>
      </c>
      <c r="E78" s="155">
        <v>245</v>
      </c>
      <c r="F78" s="155">
        <v>226</v>
      </c>
      <c r="G78" s="155"/>
      <c r="H78" s="160">
        <v>1450000</v>
      </c>
      <c r="I78" s="155"/>
      <c r="J78" s="155"/>
      <c r="K78" s="160">
        <v>0</v>
      </c>
      <c r="L78" s="155"/>
      <c r="M78" s="155"/>
      <c r="N78" s="160">
        <v>0</v>
      </c>
      <c r="O78" s="155"/>
      <c r="P78" s="155"/>
    </row>
    <row r="79" spans="1:16" ht="26.25">
      <c r="A79" s="159" t="s">
        <v>453</v>
      </c>
      <c r="B79" s="157" t="s">
        <v>48</v>
      </c>
      <c r="C79" s="157" t="s">
        <v>39</v>
      </c>
      <c r="D79" s="155">
        <v>6910040020</v>
      </c>
      <c r="E79" s="155">
        <v>244</v>
      </c>
      <c r="F79" s="155">
        <v>225</v>
      </c>
      <c r="G79" s="155"/>
      <c r="H79" s="160">
        <v>12168</v>
      </c>
      <c r="I79" s="155"/>
      <c r="J79" s="155"/>
      <c r="K79" s="160">
        <v>12168</v>
      </c>
      <c r="L79" s="155"/>
      <c r="M79" s="155"/>
      <c r="N79" s="160">
        <v>12168</v>
      </c>
      <c r="O79" s="155"/>
      <c r="P79" s="155"/>
    </row>
    <row r="80" spans="1:16" ht="15">
      <c r="A80" s="270" t="s">
        <v>401</v>
      </c>
      <c r="B80" s="271"/>
      <c r="C80" s="271"/>
      <c r="D80" s="271"/>
      <c r="E80" s="271"/>
      <c r="F80" s="272"/>
      <c r="G80" s="162"/>
      <c r="H80" s="163">
        <f>SUM(H75:H79)</f>
        <v>1643008</v>
      </c>
      <c r="I80" s="164"/>
      <c r="J80" s="164"/>
      <c r="K80" s="163">
        <f>SUM(K75:K79)</f>
        <v>203064</v>
      </c>
      <c r="L80" s="164"/>
      <c r="M80" s="164"/>
      <c r="N80" s="163">
        <f>SUM(N75:N79)</f>
        <v>203064</v>
      </c>
      <c r="O80" s="164"/>
      <c r="P80" s="164"/>
    </row>
    <row r="81" spans="1:16" ht="15">
      <c r="A81" s="159" t="s">
        <v>454</v>
      </c>
      <c r="B81" s="157" t="s">
        <v>48</v>
      </c>
      <c r="C81" s="157" t="s">
        <v>44</v>
      </c>
      <c r="D81" s="155">
        <v>6440090080</v>
      </c>
      <c r="E81" s="155">
        <v>244</v>
      </c>
      <c r="F81" s="155">
        <v>226</v>
      </c>
      <c r="G81" s="155"/>
      <c r="H81" s="160">
        <v>0</v>
      </c>
      <c r="I81" s="161"/>
      <c r="J81" s="161"/>
      <c r="K81" s="160">
        <v>54272</v>
      </c>
      <c r="L81" s="161"/>
      <c r="M81" s="161"/>
      <c r="N81" s="160">
        <v>25218.51</v>
      </c>
      <c r="O81" s="161"/>
      <c r="P81" s="161"/>
    </row>
    <row r="82" spans="1:16" ht="26.25">
      <c r="A82" s="159" t="s">
        <v>455</v>
      </c>
      <c r="B82" s="157" t="s">
        <v>48</v>
      </c>
      <c r="C82" s="157" t="s">
        <v>44</v>
      </c>
      <c r="D82" s="155">
        <v>6440090080</v>
      </c>
      <c r="E82" s="155">
        <v>244</v>
      </c>
      <c r="F82" s="155">
        <v>344</v>
      </c>
      <c r="G82" s="155"/>
      <c r="H82" s="160">
        <v>20000</v>
      </c>
      <c r="I82" s="161"/>
      <c r="J82" s="161"/>
      <c r="K82" s="160">
        <v>20000</v>
      </c>
      <c r="L82" s="161"/>
      <c r="M82" s="161"/>
      <c r="N82" s="160">
        <v>0</v>
      </c>
      <c r="O82" s="161"/>
      <c r="P82" s="161"/>
    </row>
    <row r="83" spans="1:16" ht="81.75">
      <c r="A83" s="159" t="s">
        <v>456</v>
      </c>
      <c r="B83" s="157" t="s">
        <v>48</v>
      </c>
      <c r="C83" s="157" t="s">
        <v>44</v>
      </c>
      <c r="D83" s="155">
        <v>6440090090</v>
      </c>
      <c r="E83" s="155">
        <v>244</v>
      </c>
      <c r="F83" s="155">
        <v>226</v>
      </c>
      <c r="G83" s="155"/>
      <c r="H83" s="160">
        <v>100000</v>
      </c>
      <c r="I83" s="155"/>
      <c r="J83" s="155"/>
      <c r="K83" s="160">
        <v>100000</v>
      </c>
      <c r="L83" s="155"/>
      <c r="M83" s="155"/>
      <c r="N83" s="160">
        <v>100000</v>
      </c>
      <c r="O83" s="155"/>
      <c r="P83" s="155"/>
    </row>
    <row r="84" spans="1:16" ht="15">
      <c r="A84" s="270" t="s">
        <v>401</v>
      </c>
      <c r="B84" s="271"/>
      <c r="C84" s="271"/>
      <c r="D84" s="271"/>
      <c r="E84" s="271"/>
      <c r="F84" s="272"/>
      <c r="G84" s="162"/>
      <c r="H84" s="163">
        <f>SUM(H81:H83)</f>
        <v>120000</v>
      </c>
      <c r="I84" s="164"/>
      <c r="J84" s="164"/>
      <c r="K84" s="163">
        <f>SUM(K81:K83)</f>
        <v>174272</v>
      </c>
      <c r="L84" s="164"/>
      <c r="M84" s="164"/>
      <c r="N84" s="163">
        <f>SUM(N81:N83)</f>
        <v>125218.51</v>
      </c>
      <c r="O84" s="164"/>
      <c r="P84" s="164"/>
    </row>
    <row r="85" spans="1:16" ht="26.25">
      <c r="A85" s="159" t="s">
        <v>457</v>
      </c>
      <c r="B85" s="157" t="s">
        <v>49</v>
      </c>
      <c r="C85" s="157" t="s">
        <v>38</v>
      </c>
      <c r="D85" s="157" t="s">
        <v>31</v>
      </c>
      <c r="E85" s="157" t="s">
        <v>6</v>
      </c>
      <c r="F85" s="157" t="s">
        <v>8</v>
      </c>
      <c r="G85" s="157"/>
      <c r="H85" s="160">
        <v>0</v>
      </c>
      <c r="I85" s="161"/>
      <c r="J85" s="161"/>
      <c r="K85" s="160">
        <v>50000</v>
      </c>
      <c r="L85" s="161"/>
      <c r="M85" s="161"/>
      <c r="N85" s="160">
        <v>50000</v>
      </c>
      <c r="O85" s="161"/>
      <c r="P85" s="161"/>
    </row>
    <row r="86" spans="1:16" ht="15">
      <c r="A86" s="270" t="s">
        <v>401</v>
      </c>
      <c r="B86" s="271"/>
      <c r="C86" s="271"/>
      <c r="D86" s="271"/>
      <c r="E86" s="271"/>
      <c r="F86" s="272"/>
      <c r="G86" s="162"/>
      <c r="H86" s="163">
        <f>SUM(H85)</f>
        <v>0</v>
      </c>
      <c r="I86" s="164"/>
      <c r="J86" s="164"/>
      <c r="K86" s="163">
        <f>SUM(K85)</f>
        <v>50000</v>
      </c>
      <c r="L86" s="164"/>
      <c r="M86" s="164"/>
      <c r="N86" s="163">
        <f>SUM(N85)</f>
        <v>50000</v>
      </c>
      <c r="O86" s="164"/>
      <c r="P86" s="164"/>
    </row>
    <row r="87" spans="1:16" ht="41.25">
      <c r="A87" s="159" t="s">
        <v>458</v>
      </c>
      <c r="B87" s="157" t="s">
        <v>46</v>
      </c>
      <c r="C87" s="157" t="s">
        <v>38</v>
      </c>
      <c r="D87" s="157" t="s">
        <v>33</v>
      </c>
      <c r="E87" s="157" t="s">
        <v>50</v>
      </c>
      <c r="F87" s="157" t="s">
        <v>459</v>
      </c>
      <c r="G87" s="157"/>
      <c r="H87" s="160">
        <v>418593</v>
      </c>
      <c r="I87" s="161"/>
      <c r="J87" s="161"/>
      <c r="K87" s="160">
        <v>435354</v>
      </c>
      <c r="L87" s="161"/>
      <c r="M87" s="161"/>
      <c r="N87" s="160">
        <v>452781</v>
      </c>
      <c r="O87" s="161"/>
      <c r="P87" s="161"/>
    </row>
    <row r="88" spans="1:16" ht="15">
      <c r="A88" s="270" t="s">
        <v>401</v>
      </c>
      <c r="B88" s="271"/>
      <c r="C88" s="271"/>
      <c r="D88" s="271"/>
      <c r="E88" s="271"/>
      <c r="F88" s="272"/>
      <c r="G88" s="162"/>
      <c r="H88" s="163">
        <f>SUM(H87)</f>
        <v>418593</v>
      </c>
      <c r="I88" s="164"/>
      <c r="J88" s="164"/>
      <c r="K88" s="163">
        <f>SUM(K87)</f>
        <v>435354</v>
      </c>
      <c r="L88" s="164"/>
      <c r="M88" s="164"/>
      <c r="N88" s="163">
        <f>SUM(N87)</f>
        <v>452781</v>
      </c>
      <c r="O88" s="164"/>
      <c r="P88" s="164"/>
    </row>
    <row r="89" spans="1:16" ht="41.25">
      <c r="A89" s="159" t="s">
        <v>460</v>
      </c>
      <c r="B89" s="157" t="s">
        <v>42</v>
      </c>
      <c r="C89" s="157" t="s">
        <v>39</v>
      </c>
      <c r="D89" s="157" t="s">
        <v>35</v>
      </c>
      <c r="E89" s="157" t="s">
        <v>6</v>
      </c>
      <c r="F89" s="157" t="s">
        <v>9</v>
      </c>
      <c r="G89" s="157"/>
      <c r="H89" s="160">
        <v>114570</v>
      </c>
      <c r="I89" s="161"/>
      <c r="J89" s="161"/>
      <c r="K89" s="160">
        <v>114570</v>
      </c>
      <c r="L89" s="161"/>
      <c r="M89" s="161"/>
      <c r="N89" s="160">
        <v>114570</v>
      </c>
      <c r="O89" s="161"/>
      <c r="P89" s="161"/>
    </row>
    <row r="90" spans="1:16" ht="15">
      <c r="A90" s="270" t="s">
        <v>401</v>
      </c>
      <c r="B90" s="271"/>
      <c r="C90" s="271"/>
      <c r="D90" s="271"/>
      <c r="E90" s="271"/>
      <c r="F90" s="272"/>
      <c r="G90" s="162"/>
      <c r="H90" s="163">
        <f>SUM(H89)</f>
        <v>114570</v>
      </c>
      <c r="I90" s="164"/>
      <c r="J90" s="164"/>
      <c r="K90" s="163">
        <f>SUM(K89)</f>
        <v>114570</v>
      </c>
      <c r="L90" s="164"/>
      <c r="M90" s="164"/>
      <c r="N90" s="163">
        <f>SUM(N89)</f>
        <v>114570</v>
      </c>
      <c r="O90" s="164"/>
      <c r="P90" s="164"/>
    </row>
    <row r="91" spans="1:16" ht="26.25">
      <c r="A91" s="159" t="s">
        <v>461</v>
      </c>
      <c r="B91" s="157" t="s">
        <v>43</v>
      </c>
      <c r="C91" s="157" t="s">
        <v>38</v>
      </c>
      <c r="D91" s="157" t="s">
        <v>462</v>
      </c>
      <c r="E91" s="157" t="s">
        <v>36</v>
      </c>
      <c r="F91" s="157" t="s">
        <v>463</v>
      </c>
      <c r="G91" s="157"/>
      <c r="H91" s="160">
        <v>0</v>
      </c>
      <c r="I91" s="161"/>
      <c r="J91" s="161"/>
      <c r="K91" s="160">
        <v>0</v>
      </c>
      <c r="L91" s="161"/>
      <c r="M91" s="161"/>
      <c r="N91" s="160">
        <v>0</v>
      </c>
      <c r="O91" s="161"/>
      <c r="P91" s="161"/>
    </row>
    <row r="92" spans="1:16" ht="15">
      <c r="A92" s="287" t="s">
        <v>401</v>
      </c>
      <c r="B92" s="288"/>
      <c r="C92" s="288"/>
      <c r="D92" s="288"/>
      <c r="E92" s="288"/>
      <c r="F92" s="289"/>
      <c r="G92" s="173"/>
      <c r="H92" s="174">
        <f>SUM(H91)</f>
        <v>0</v>
      </c>
      <c r="I92" s="175"/>
      <c r="J92" s="175"/>
      <c r="K92" s="174">
        <f>SUM(K91)</f>
        <v>0</v>
      </c>
      <c r="L92" s="175"/>
      <c r="M92" s="175"/>
      <c r="N92" s="174">
        <f>SUM(N91)</f>
        <v>0</v>
      </c>
      <c r="O92" s="175"/>
      <c r="P92" s="175"/>
    </row>
    <row r="93" spans="1:16" ht="15">
      <c r="A93" s="290" t="s">
        <v>464</v>
      </c>
      <c r="B93" s="290"/>
      <c r="C93" s="290"/>
      <c r="D93" s="290"/>
      <c r="E93" s="290"/>
      <c r="F93" s="290"/>
      <c r="G93" s="290"/>
      <c r="H93" s="176">
        <f>H28+H41+H43+H45+H57+H62+H64+H66+H71+H74+H80+H84+H86+H88+H90+H92</f>
        <v>8654713.06</v>
      </c>
      <c r="I93" s="176"/>
      <c r="J93" s="176"/>
      <c r="K93" s="176">
        <f>K28+K41+K43+K45+K57+K62+K64+K66+K71+K74+K80+K84+K86+K88+K90+K92+K59</f>
        <v>7651400</v>
      </c>
      <c r="L93" s="176"/>
      <c r="M93" s="176"/>
      <c r="N93" s="176">
        <f>N28+N41+N43+N45+N57+N62+N64+N66+N71+N74+N80+N84+N86+N88+N90+N92+N58</f>
        <v>7778900</v>
      </c>
      <c r="O93" s="177"/>
      <c r="P93" s="177"/>
    </row>
    <row r="94" spans="1:16" ht="9.75" customHeight="1">
      <c r="A94" s="178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</row>
    <row r="95" spans="1:16" ht="15.75">
      <c r="A95" s="180" t="s">
        <v>465</v>
      </c>
      <c r="B95" s="180"/>
      <c r="C95" s="180"/>
      <c r="D95" s="180"/>
      <c r="E95" s="291" t="s">
        <v>466</v>
      </c>
      <c r="F95" s="291"/>
      <c r="G95" s="291"/>
      <c r="H95" s="291"/>
      <c r="I95" s="291"/>
      <c r="J95" s="291"/>
      <c r="K95" s="291"/>
      <c r="L95" s="291"/>
      <c r="M95" s="291"/>
      <c r="N95" s="291"/>
      <c r="O95" s="179"/>
      <c r="P95" s="179"/>
    </row>
    <row r="96" spans="1:16" ht="15">
      <c r="A96" s="292" t="s">
        <v>467</v>
      </c>
      <c r="B96" s="292"/>
      <c r="C96" s="292"/>
      <c r="D96" s="292"/>
      <c r="E96" s="286" t="s">
        <v>468</v>
      </c>
      <c r="F96" s="286"/>
      <c r="G96" s="286"/>
      <c r="H96" s="286"/>
      <c r="I96" s="286"/>
      <c r="J96" s="286"/>
      <c r="K96" s="286"/>
      <c r="L96" s="286"/>
      <c r="M96" s="286"/>
      <c r="N96" s="286"/>
      <c r="O96" s="179"/>
      <c r="P96" s="179"/>
    </row>
    <row r="97" spans="1:16" ht="6.75" customHeight="1">
      <c r="A97" s="142"/>
      <c r="G97" s="181"/>
      <c r="H97" s="181"/>
      <c r="I97" s="182"/>
      <c r="J97" s="182"/>
      <c r="K97" s="182"/>
      <c r="L97" s="182"/>
      <c r="M97" s="183"/>
      <c r="N97" s="182"/>
      <c r="O97" s="179"/>
      <c r="P97" s="179"/>
    </row>
    <row r="98" spans="1:16" ht="15.75">
      <c r="A98" s="285" t="s">
        <v>469</v>
      </c>
      <c r="B98" s="285"/>
      <c r="C98" s="285"/>
      <c r="D98" s="285"/>
      <c r="E98" s="291" t="s">
        <v>470</v>
      </c>
      <c r="F98" s="291"/>
      <c r="G98" s="291"/>
      <c r="H98" s="291"/>
      <c r="I98" s="291"/>
      <c r="J98" s="291"/>
      <c r="K98" s="291"/>
      <c r="L98" s="291"/>
      <c r="M98" s="291"/>
      <c r="N98" s="291"/>
      <c r="O98" s="179"/>
      <c r="P98" s="179"/>
    </row>
    <row r="99" spans="1:16" ht="15">
      <c r="A99" s="285" t="s">
        <v>471</v>
      </c>
      <c r="B99" s="285"/>
      <c r="C99" s="285"/>
      <c r="D99" s="285"/>
      <c r="E99" s="286" t="s">
        <v>468</v>
      </c>
      <c r="F99" s="286"/>
      <c r="G99" s="286"/>
      <c r="H99" s="286"/>
      <c r="I99" s="286"/>
      <c r="J99" s="286"/>
      <c r="K99" s="286"/>
      <c r="L99" s="286"/>
      <c r="M99" s="286"/>
      <c r="N99" s="286"/>
      <c r="O99" s="179"/>
      <c r="P99" s="179"/>
    </row>
    <row r="100" spans="1:16" ht="15">
      <c r="A100" s="178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</row>
    <row r="101" spans="1:16" ht="15">
      <c r="A101" s="178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</row>
    <row r="102" spans="1:16" ht="15">
      <c r="A102" s="178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</row>
    <row r="103" spans="1:16" ht="15">
      <c r="A103" s="178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</row>
    <row r="104" spans="1:16" ht="15">
      <c r="A104" s="178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</row>
    <row r="105" spans="1:16" ht="15">
      <c r="A105" s="178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</row>
    <row r="106" spans="1:16" ht="15">
      <c r="A106" s="178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</row>
    <row r="107" spans="1:16" ht="15">
      <c r="A107" s="178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</row>
    <row r="108" spans="1:16" ht="15">
      <c r="A108" s="178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</row>
    <row r="109" spans="1:16" ht="15">
      <c r="A109" s="178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</row>
    <row r="110" spans="1:16" ht="15">
      <c r="A110" s="178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</row>
    <row r="111" spans="1:16" ht="15">
      <c r="A111" s="178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</row>
    <row r="112" spans="1:16" ht="15">
      <c r="A112" s="178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</row>
    <row r="113" spans="1:16" ht="15">
      <c r="A113" s="178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</row>
    <row r="114" spans="1:16" ht="15">
      <c r="A114" s="178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</row>
    <row r="115" spans="1:16" ht="15">
      <c r="A115" s="178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</row>
    <row r="116" spans="1:16" ht="15">
      <c r="A116" s="178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</row>
    <row r="117" spans="1:16" ht="15">
      <c r="A117" s="178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</row>
    <row r="118" spans="1:16" ht="15">
      <c r="A118" s="178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</row>
    <row r="119" spans="1:16" ht="15">
      <c r="A119" s="178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</row>
    <row r="120" spans="1:16" ht="15">
      <c r="A120" s="178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</row>
    <row r="121" spans="1:16" ht="15">
      <c r="A121" s="178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</row>
    <row r="122" spans="1:16" ht="15">
      <c r="A122" s="178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</row>
    <row r="123" spans="1:16" ht="15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</row>
    <row r="124" spans="1:16" ht="15">
      <c r="A124" s="178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</row>
    <row r="125" spans="1:16" ht="15">
      <c r="A125" s="178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</row>
    <row r="126" spans="1:16" ht="15">
      <c r="A126" s="178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</row>
    <row r="127" spans="1:16" ht="15">
      <c r="A127" s="178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</row>
    <row r="128" spans="1:16" ht="15">
      <c r="A128" s="178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</row>
    <row r="129" spans="1:16" ht="15">
      <c r="A129" s="178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</row>
    <row r="130" spans="1:16" ht="15">
      <c r="A130" s="178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</row>
    <row r="131" spans="1:16" ht="15">
      <c r="A131" s="178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</row>
    <row r="132" spans="1:16" ht="15">
      <c r="A132" s="178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</row>
    <row r="133" spans="1:16" ht="15">
      <c r="A133" s="178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</row>
    <row r="134" spans="1:16" ht="15">
      <c r="A134" s="178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</row>
    <row r="135" spans="1:16" ht="15">
      <c r="A135" s="178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</row>
    <row r="136" spans="1:16" ht="15">
      <c r="A136" s="178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</row>
    <row r="137" spans="1:16" ht="15">
      <c r="A137" s="178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</row>
    <row r="138" spans="1:16" ht="15">
      <c r="A138" s="178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</row>
    <row r="139" spans="1:16" ht="15">
      <c r="A139" s="178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</row>
    <row r="140" spans="1:16" ht="15">
      <c r="A140" s="178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</row>
    <row r="141" spans="1:16" ht="15">
      <c r="A141" s="178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</row>
    <row r="142" spans="1:16" ht="15">
      <c r="A142" s="178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</row>
    <row r="143" spans="1:16" ht="15">
      <c r="A143" s="178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</row>
    <row r="144" spans="1:16" ht="15">
      <c r="A144" s="178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</row>
    <row r="145" spans="1:16" ht="15">
      <c r="A145" s="178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</row>
    <row r="146" spans="1:16" ht="15">
      <c r="A146" s="178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</row>
    <row r="147" spans="1:16" ht="15">
      <c r="A147" s="178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</row>
    <row r="148" spans="1:16" ht="15">
      <c r="A148" s="178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</row>
    <row r="149" spans="1:16" ht="15">
      <c r="A149" s="178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</row>
    <row r="150" spans="1:16" ht="15">
      <c r="A150" s="178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</row>
    <row r="151" spans="1:16" ht="15">
      <c r="A151" s="178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</row>
    <row r="152" spans="1:16" ht="15">
      <c r="A152" s="178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</row>
    <row r="153" spans="1:16" ht="15">
      <c r="A153" s="178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</row>
    <row r="154" spans="1:16" ht="15">
      <c r="A154" s="178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</row>
    <row r="155" spans="1:16" ht="15">
      <c r="A155" s="178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</row>
    <row r="156" spans="1:16" ht="15">
      <c r="A156" s="178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</row>
    <row r="157" spans="1:16" ht="15">
      <c r="A157" s="178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</row>
    <row r="158" spans="1:16" ht="15">
      <c r="A158" s="178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</row>
    <row r="159" spans="1:16" ht="15">
      <c r="A159" s="178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</row>
    <row r="160" spans="1:16" ht="15">
      <c r="A160" s="178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</row>
    <row r="161" spans="1:16" ht="15">
      <c r="A161" s="178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</row>
    <row r="162" spans="1:16" ht="15">
      <c r="A162" s="178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</row>
    <row r="163" spans="1:16" ht="15">
      <c r="A163" s="178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</row>
    <row r="164" spans="1:16" ht="15">
      <c r="A164" s="178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</row>
    <row r="165" spans="1:16" ht="15">
      <c r="A165" s="178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</row>
  </sheetData>
  <sheetProtection/>
  <mergeCells count="63">
    <mergeCell ref="D20:K20"/>
    <mergeCell ref="A92:F92"/>
    <mergeCell ref="A93:G93"/>
    <mergeCell ref="E95:N95"/>
    <mergeCell ref="A96:D96"/>
    <mergeCell ref="E96:N96"/>
    <mergeCell ref="A74:F74"/>
    <mergeCell ref="A80:F80"/>
    <mergeCell ref="A84:F84"/>
    <mergeCell ref="A86:F86"/>
    <mergeCell ref="A88:F88"/>
    <mergeCell ref="A90:F90"/>
    <mergeCell ref="A62:F62"/>
    <mergeCell ref="A64:F64"/>
    <mergeCell ref="A66:F66"/>
    <mergeCell ref="A99:D99"/>
    <mergeCell ref="E99:N99"/>
    <mergeCell ref="A98:D98"/>
    <mergeCell ref="E98:N98"/>
    <mergeCell ref="L19:N19"/>
    <mergeCell ref="O19:P19"/>
    <mergeCell ref="A71:F71"/>
    <mergeCell ref="K23:M23"/>
    <mergeCell ref="N23:P23"/>
    <mergeCell ref="A28:F28"/>
    <mergeCell ref="A41:F41"/>
    <mergeCell ref="A43:F43"/>
    <mergeCell ref="A45:F45"/>
    <mergeCell ref="A22:A23"/>
    <mergeCell ref="B22:F23"/>
    <mergeCell ref="G22:G24"/>
    <mergeCell ref="H22:P22"/>
    <mergeCell ref="H23:J23"/>
    <mergeCell ref="A57:F57"/>
    <mergeCell ref="A59:F59"/>
    <mergeCell ref="D17:K17"/>
    <mergeCell ref="L17:N17"/>
    <mergeCell ref="O17:P17"/>
    <mergeCell ref="D18:K18"/>
    <mergeCell ref="L18:N18"/>
    <mergeCell ref="O18:P18"/>
    <mergeCell ref="D14:K14"/>
    <mergeCell ref="L14:N14"/>
    <mergeCell ref="O14:P14"/>
    <mergeCell ref="D16:K16"/>
    <mergeCell ref="L16:N16"/>
    <mergeCell ref="O16:P16"/>
    <mergeCell ref="L15:N15"/>
    <mergeCell ref="O15:P15"/>
    <mergeCell ref="L8:M8"/>
    <mergeCell ref="O8:P8"/>
    <mergeCell ref="L9:P9"/>
    <mergeCell ref="L13:N13"/>
    <mergeCell ref="O13:P13"/>
    <mergeCell ref="B10:K12"/>
    <mergeCell ref="L12:N12"/>
    <mergeCell ref="O12:P12"/>
    <mergeCell ref="L1:P3"/>
    <mergeCell ref="L4:P4"/>
    <mergeCell ref="L5:P5"/>
    <mergeCell ref="L6:P6"/>
    <mergeCell ref="L7:M7"/>
    <mergeCell ref="O7:P7"/>
  </mergeCells>
  <printOptions/>
  <pageMargins left="0.7086614173228347" right="0.7086614173228347" top="0.7480314960629921" bottom="0.7480314960629921" header="0.31496062992125984" footer="0.31496062992125984"/>
  <pageSetup fitToHeight="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2021-07-30T09:15:32Z</dcterms:modified>
  <cp:category/>
  <cp:version/>
  <cp:contentType/>
  <cp:contentStatus/>
</cp:coreProperties>
</file>